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nes\Dropbox\ICONIS\2022\Documentos\"/>
    </mc:Choice>
  </mc:AlternateContent>
  <xr:revisionPtr revIDLastSave="0" documentId="13_ncr:1_{403AF2F4-A9F9-4A41-BA5E-E98395E54B1A}" xr6:coauthVersionLast="47" xr6:coauthVersionMax="47" xr10:uidLastSave="{00000000-0000-0000-0000-000000000000}"/>
  <bookViews>
    <workbookView xWindow="-108" yWindow="-108" windowWidth="23256" windowHeight="12456" xr2:uid="{FEEBA5BD-B6DD-4117-9ABA-A37610A4B008}"/>
  </bookViews>
  <sheets>
    <sheet name="Schedule" sheetId="3" r:id="rId1"/>
    <sheet name="26 October" sheetId="4" r:id="rId2"/>
    <sheet name="27 October" sheetId="5" r:id="rId3"/>
    <sheet name="28 October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3" l="1"/>
  <c r="A33" i="3"/>
  <c r="E30" i="3" l="1"/>
  <c r="E27" i="3"/>
  <c r="C20" i="6"/>
  <c r="C4" i="6"/>
  <c r="C44" i="5"/>
  <c r="C36" i="5"/>
  <c r="C28" i="5"/>
  <c r="C20" i="5"/>
  <c r="C12" i="5"/>
  <c r="C4" i="5"/>
  <c r="E31" i="3" l="1"/>
  <c r="C52" i="4"/>
  <c r="C44" i="4"/>
  <c r="C36" i="4"/>
  <c r="C28" i="4"/>
  <c r="C20" i="4"/>
  <c r="C12" i="4"/>
  <c r="C4" i="4"/>
  <c r="F19" i="3"/>
  <c r="F18" i="3"/>
  <c r="E19" i="3"/>
  <c r="A29" i="3"/>
  <c r="B29" i="3" s="1"/>
  <c r="A30" i="3" s="1"/>
  <c r="B30" i="3" s="1"/>
  <c r="A31" i="3" s="1"/>
  <c r="B52" i="4"/>
  <c r="A53" i="4" s="1"/>
  <c r="B53" i="4" s="1"/>
  <c r="A54" i="4" s="1"/>
  <c r="B54" i="4" s="1"/>
  <c r="A55" i="4" s="1"/>
  <c r="B55" i="4" s="1"/>
  <c r="D55" i="4" s="1"/>
  <c r="E18" i="3"/>
  <c r="E28" i="3"/>
  <c r="F17" i="3"/>
  <c r="F16" i="3"/>
  <c r="F14" i="3"/>
  <c r="E14" i="3"/>
  <c r="E17" i="3"/>
  <c r="E16" i="3"/>
  <c r="E26" i="3"/>
  <c r="F13" i="3"/>
  <c r="F12" i="3"/>
  <c r="E13" i="3"/>
  <c r="E12" i="3"/>
  <c r="C30" i="3" l="1"/>
  <c r="C31" i="3"/>
  <c r="B31" i="3"/>
  <c r="C55" i="4"/>
  <c r="D54" i="4"/>
  <c r="D52" i="4"/>
  <c r="C53" i="4"/>
  <c r="D53" i="4"/>
  <c r="C54" i="4"/>
  <c r="D30" i="3"/>
  <c r="A32" i="3" l="1"/>
  <c r="D31" i="3"/>
  <c r="B4" i="4"/>
  <c r="B20" i="6"/>
  <c r="B4" i="6"/>
  <c r="B44" i="5"/>
  <c r="B36" i="5"/>
  <c r="B28" i="5"/>
  <c r="B20" i="5"/>
  <c r="B12" i="5"/>
  <c r="B4" i="5"/>
  <c r="B44" i="4"/>
  <c r="B36" i="4"/>
  <c r="B28" i="4"/>
  <c r="B20" i="4"/>
  <c r="B12" i="4"/>
  <c r="D32" i="3" l="1"/>
  <c r="C32" i="3"/>
  <c r="A5" i="6"/>
  <c r="D4" i="6"/>
  <c r="A21" i="6"/>
  <c r="D20" i="6"/>
  <c r="A45" i="5"/>
  <c r="D44" i="5"/>
  <c r="A37" i="5"/>
  <c r="D36" i="5"/>
  <c r="A13" i="5"/>
  <c r="D12" i="5"/>
  <c r="A29" i="5"/>
  <c r="D28" i="5"/>
  <c r="A5" i="5"/>
  <c r="D4" i="5"/>
  <c r="A21" i="5"/>
  <c r="D20" i="5"/>
  <c r="A29" i="4"/>
  <c r="D28" i="4"/>
  <c r="A37" i="4"/>
  <c r="D36" i="4"/>
  <c r="A21" i="4"/>
  <c r="D20" i="4"/>
  <c r="A45" i="4"/>
  <c r="D44" i="4"/>
  <c r="A13" i="4"/>
  <c r="D12" i="4"/>
  <c r="A5" i="4"/>
  <c r="D4" i="4"/>
  <c r="C10" i="3"/>
  <c r="D10" i="3" s="1"/>
  <c r="C11" i="3" s="1"/>
  <c r="D11" i="3" s="1"/>
  <c r="C12" i="3" s="1"/>
  <c r="D12" i="3" s="1"/>
  <c r="C13" i="3" s="1"/>
  <c r="D13" i="3" s="1"/>
  <c r="C14" i="3" s="1"/>
  <c r="D14" i="3" s="1"/>
  <c r="C15" i="3" s="1"/>
  <c r="D15" i="3" s="1"/>
  <c r="C16" i="3" s="1"/>
  <c r="D16" i="3" s="1"/>
  <c r="B10" i="3"/>
  <c r="D28" i="3"/>
  <c r="C24" i="3"/>
  <c r="B21" i="6" l="1"/>
  <c r="C21" i="6"/>
  <c r="B5" i="6"/>
  <c r="C5" i="6"/>
  <c r="B21" i="5"/>
  <c r="C21" i="5"/>
  <c r="B37" i="5"/>
  <c r="C37" i="5"/>
  <c r="B29" i="5"/>
  <c r="C29" i="5"/>
  <c r="B13" i="5"/>
  <c r="C13" i="5"/>
  <c r="B5" i="5"/>
  <c r="C5" i="5"/>
  <c r="B45" i="5"/>
  <c r="C45" i="5"/>
  <c r="B21" i="4"/>
  <c r="C21" i="4"/>
  <c r="B37" i="4"/>
  <c r="C37" i="4"/>
  <c r="B29" i="4"/>
  <c r="C29" i="4"/>
  <c r="B45" i="4"/>
  <c r="C45" i="4"/>
  <c r="B13" i="4"/>
  <c r="C13" i="4"/>
  <c r="B5" i="4"/>
  <c r="C5" i="4"/>
  <c r="C17" i="3"/>
  <c r="D17" i="3" s="1"/>
  <c r="C18" i="3" s="1"/>
  <c r="D18" i="3" s="1"/>
  <c r="C19" i="3" s="1"/>
  <c r="D19" i="3" s="1"/>
  <c r="C29" i="3"/>
  <c r="A11" i="3"/>
  <c r="D24" i="3"/>
  <c r="A25" i="3"/>
  <c r="A6" i="6" l="1"/>
  <c r="D5" i="6"/>
  <c r="A22" i="6"/>
  <c r="D21" i="6"/>
  <c r="A14" i="5"/>
  <c r="D13" i="5"/>
  <c r="A46" i="5"/>
  <c r="D45" i="5"/>
  <c r="A30" i="5"/>
  <c r="D29" i="5"/>
  <c r="A38" i="5"/>
  <c r="D37" i="5"/>
  <c r="A6" i="5"/>
  <c r="D5" i="5"/>
  <c r="A22" i="5"/>
  <c r="D21" i="5"/>
  <c r="A38" i="4"/>
  <c r="D37" i="4"/>
  <c r="A22" i="4"/>
  <c r="D21" i="4"/>
  <c r="A46" i="4"/>
  <c r="D45" i="4"/>
  <c r="A30" i="4"/>
  <c r="D29" i="4"/>
  <c r="A14" i="4"/>
  <c r="D13" i="4"/>
  <c r="A6" i="4"/>
  <c r="D5" i="4"/>
  <c r="B11" i="3"/>
  <c r="D29" i="3"/>
  <c r="C25" i="3"/>
  <c r="B25" i="3"/>
  <c r="B22" i="6" l="1"/>
  <c r="C22" i="6"/>
  <c r="B6" i="6"/>
  <c r="C6" i="6"/>
  <c r="B30" i="5"/>
  <c r="C30" i="5"/>
  <c r="B38" i="5"/>
  <c r="C38" i="5"/>
  <c r="B22" i="5"/>
  <c r="C22" i="5"/>
  <c r="B46" i="5"/>
  <c r="C46" i="5"/>
  <c r="B6" i="5"/>
  <c r="C6" i="5"/>
  <c r="B14" i="5"/>
  <c r="C14" i="5"/>
  <c r="B38" i="4"/>
  <c r="C38" i="4"/>
  <c r="B30" i="4"/>
  <c r="C30" i="4"/>
  <c r="B22" i="4"/>
  <c r="C22" i="4"/>
  <c r="B46" i="4"/>
  <c r="C46" i="4"/>
  <c r="B14" i="4"/>
  <c r="C14" i="4"/>
  <c r="B6" i="4"/>
  <c r="C6" i="4"/>
  <c r="A12" i="3"/>
  <c r="A26" i="3"/>
  <c r="D25" i="3"/>
  <c r="C33" i="3"/>
  <c r="A7" i="6" l="1"/>
  <c r="D6" i="6"/>
  <c r="A23" i="6"/>
  <c r="D22" i="6"/>
  <c r="A47" i="5"/>
  <c r="D46" i="5"/>
  <c r="A39" i="5"/>
  <c r="D38" i="5"/>
  <c r="A23" i="5"/>
  <c r="D22" i="5"/>
  <c r="A15" i="5"/>
  <c r="D14" i="5"/>
  <c r="A7" i="5"/>
  <c r="D6" i="5"/>
  <c r="A31" i="5"/>
  <c r="D30" i="5"/>
  <c r="A39" i="4"/>
  <c r="D38" i="4"/>
  <c r="A23" i="4"/>
  <c r="D22" i="4"/>
  <c r="A31" i="4"/>
  <c r="D30" i="4"/>
  <c r="A47" i="4"/>
  <c r="D46" i="4"/>
  <c r="A15" i="4"/>
  <c r="D14" i="4"/>
  <c r="A7" i="4"/>
  <c r="D6" i="4"/>
  <c r="B12" i="3"/>
  <c r="D33" i="3"/>
  <c r="C26" i="3"/>
  <c r="B26" i="3"/>
  <c r="B23" i="6" l="1"/>
  <c r="C23" i="6"/>
  <c r="B7" i="6"/>
  <c r="C7" i="6"/>
  <c r="B23" i="5"/>
  <c r="D23" i="5" s="1"/>
  <c r="C23" i="5"/>
  <c r="B31" i="5"/>
  <c r="D31" i="5" s="1"/>
  <c r="C31" i="5"/>
  <c r="B15" i="5"/>
  <c r="D15" i="5" s="1"/>
  <c r="C15" i="5"/>
  <c r="B39" i="5"/>
  <c r="D39" i="5" s="1"/>
  <c r="C39" i="5"/>
  <c r="B7" i="5"/>
  <c r="D7" i="5" s="1"/>
  <c r="C7" i="5"/>
  <c r="B47" i="5"/>
  <c r="C47" i="5"/>
  <c r="B31" i="4"/>
  <c r="D31" i="4" s="1"/>
  <c r="C31" i="4"/>
  <c r="B23" i="4"/>
  <c r="D23" i="4" s="1"/>
  <c r="C23" i="4"/>
  <c r="B39" i="4"/>
  <c r="D39" i="4" s="1"/>
  <c r="C39" i="4"/>
  <c r="B47" i="4"/>
  <c r="D47" i="4" s="1"/>
  <c r="C47" i="4"/>
  <c r="B15" i="4"/>
  <c r="D15" i="4" s="1"/>
  <c r="C15" i="4"/>
  <c r="B7" i="4"/>
  <c r="D7" i="4" s="1"/>
  <c r="C7" i="4"/>
  <c r="A13" i="3"/>
  <c r="A27" i="3"/>
  <c r="D26" i="3"/>
  <c r="A12" i="6" l="1"/>
  <c r="C12" i="6" s="1"/>
  <c r="D7" i="6"/>
  <c r="B12" i="6"/>
  <c r="D23" i="6"/>
  <c r="A52" i="5"/>
  <c r="D47" i="5"/>
  <c r="B13" i="3"/>
  <c r="B27" i="3"/>
  <c r="C27" i="3"/>
  <c r="C28" i="6" l="1"/>
  <c r="B28" i="6"/>
  <c r="D12" i="6"/>
  <c r="A13" i="6"/>
  <c r="B52" i="5"/>
  <c r="C52" i="5"/>
  <c r="A14" i="3"/>
  <c r="A28" i="3"/>
  <c r="D27" i="3"/>
  <c r="B13" i="6" l="1"/>
  <c r="C13" i="6"/>
  <c r="D28" i="6"/>
  <c r="A29" i="6"/>
  <c r="A53" i="5"/>
  <c r="D52" i="5"/>
  <c r="B14" i="3"/>
  <c r="C28" i="3"/>
  <c r="B29" i="6" l="1"/>
  <c r="C29" i="6"/>
  <c r="A14" i="6"/>
  <c r="D13" i="6"/>
  <c r="B53" i="5"/>
  <c r="C53" i="5"/>
  <c r="A15" i="3"/>
  <c r="B14" i="6" l="1"/>
  <c r="C14" i="6"/>
  <c r="D29" i="6"/>
  <c r="A30" i="6"/>
  <c r="A54" i="5"/>
  <c r="D53" i="5"/>
  <c r="B15" i="3"/>
  <c r="C30" i="6" l="1"/>
  <c r="B30" i="6"/>
  <c r="D14" i="6"/>
  <c r="A15" i="6"/>
  <c r="B54" i="5"/>
  <c r="C54" i="5"/>
  <c r="A16" i="3"/>
  <c r="B15" i="6" l="1"/>
  <c r="D15" i="6" s="1"/>
  <c r="C15" i="6"/>
  <c r="D30" i="6"/>
  <c r="A31" i="6"/>
  <c r="A55" i="5"/>
  <c r="D54" i="5"/>
  <c r="B16" i="3"/>
  <c r="B31" i="6" l="1"/>
  <c r="C31" i="6"/>
  <c r="B55" i="5"/>
  <c r="D55" i="5" s="1"/>
  <c r="C55" i="5"/>
  <c r="A17" i="3"/>
  <c r="D31" i="6" l="1"/>
  <c r="B17" i="3"/>
  <c r="A18" i="3" s="1"/>
  <c r="B18" i="3" s="1"/>
  <c r="A19" i="3" s="1"/>
  <c r="B37" i="6" l="1"/>
  <c r="C37" i="6"/>
  <c r="B19" i="3"/>
  <c r="A38" i="6" l="1"/>
  <c r="D37" i="6"/>
  <c r="C38" i="6" l="1"/>
  <c r="B38" i="6"/>
  <c r="D38" i="6" l="1"/>
  <c r="A39" i="6"/>
  <c r="C39" i="6" l="1"/>
  <c r="B39" i="6"/>
  <c r="D39" i="6" l="1"/>
  <c r="A40" i="6"/>
  <c r="B40" i="6" l="1"/>
  <c r="C40" i="6"/>
  <c r="D40" i="6" l="1"/>
  <c r="A45" i="6"/>
  <c r="C45" i="6" l="1"/>
  <c r="B45" i="6"/>
  <c r="A46" i="6" l="1"/>
  <c r="D45" i="6"/>
  <c r="C46" i="6" l="1"/>
  <c r="B46" i="6"/>
  <c r="D46" i="6" l="1"/>
  <c r="A47" i="6"/>
  <c r="C47" i="6" l="1"/>
  <c r="B47" i="6"/>
  <c r="D47" i="6" l="1"/>
  <c r="A48" i="6"/>
  <c r="B48" i="6" l="1"/>
  <c r="D48" i="6" s="1"/>
  <c r="C48" i="6"/>
</calcChain>
</file>

<file path=xl/sharedStrings.xml><?xml version="1.0" encoding="utf-8"?>
<sst xmlns="http://schemas.openxmlformats.org/spreadsheetml/2006/main" count="384" uniqueCount="204">
  <si>
    <t>Title</t>
  </si>
  <si>
    <t>Abril Teatin Jheisson Andres; Blanco Mesa Fabio Raul; Romero Muñoz Jorge Enrique</t>
  </si>
  <si>
    <t xml:space="preserve">DOMINEE, Estrategia de Reactivación Económica Pospandemia </t>
  </si>
  <si>
    <t>La intención emprendedora para el avance de las comunidades agrícolas</t>
  </si>
  <si>
    <t>Lizeth Guerrero; Sandra Zambrano; Carolina Pinzón</t>
  </si>
  <si>
    <t xml:space="preserve">El isomorfismo organizacional de la escuela y la calidad de la educación. Una paradoja por resolver </t>
  </si>
  <si>
    <t>Marlen Suarez Pineda</t>
  </si>
  <si>
    <t>La Gestión de Residuos Sólidos, un compromiso más allá de la normativa</t>
  </si>
  <si>
    <t xml:space="preserve">Angela María Segura Vargas; Marlén Suárez Pineda </t>
  </si>
  <si>
    <t>Jenny Edith Parada Camargo</t>
  </si>
  <si>
    <t>Daniela Niño-Amezquita, Jhancarlos Gutierrez-Ayala, Fabio Blanco-Mesa</t>
  </si>
  <si>
    <t>Estrategias Corporativas y Sostenibilidad en la Industria del Envase Empaque y Embalaje en México: Una Evaluación Lingüística Aplicando Expertones</t>
  </si>
  <si>
    <t>García-Orozco, Dalia;  Espitia-Moreno, Irma Cristina; Alfaro-García, Victor G.</t>
  </si>
  <si>
    <t>Jubalt Alvarez Salazar; Jean Pierre Seclen-Luna; Christian A. Cancino; Valentina Gomes Schmitt</t>
  </si>
  <si>
    <t>Fernando Moreno Brieva; Christian A. Cancino; Bruce Lezana</t>
  </si>
  <si>
    <t>Mujeres emprendedoras en el Sur de Sinaloa. Los desafíos de trabajo femenino</t>
  </si>
  <si>
    <t>Tania Elizabeth Ceballos Alvarez; Nora Karina Guzman Vazquez</t>
  </si>
  <si>
    <t>Bruce Lezana; Belén Guede; Christian A. Cancino; Freddy C. Martínez</t>
  </si>
  <si>
    <t>Algoritmo aplicado al ODS13 en 10 países iberoamericanos</t>
  </si>
  <si>
    <t>Luciano Barcellos-Paula; Anna María Gil-Lafuente; Aline Castro-Rezende</t>
  </si>
  <si>
    <t>Glenda Marisa Chavez Gallegos;Carlos Francisco Ortiz Paniagua</t>
  </si>
  <si>
    <t>A multicriteria hierarchical approach to ESG investment location choice: Evidence from Latin America</t>
  </si>
  <si>
    <t xml:space="preserve">
Laura Arenas; Pavel Anselmo Alvarez Carrillo; Manuel Muñoz Palma; Ernesto León Castro ;Anna María Gil-Lafuente
</t>
  </si>
  <si>
    <t>Jorge Roman; Abdul Quddos Al Obaidly; Abdelrahman Almuaini</t>
  </si>
  <si>
    <t>La incidencia de las Economías Alternativas en la zona post conflicto en Colombia</t>
  </si>
  <si>
    <t>María Fernanda Flórez</t>
  </si>
  <si>
    <t>Daniela Cruz-Delgado; Julio César García-Martínez; Marco Andrés López-Santiago; Hassan, Ouabouch</t>
  </si>
  <si>
    <t>José Gerardo, De La Vega</t>
  </si>
  <si>
    <t>Cadena de suministro en el ambiente de la industria 5.0</t>
  </si>
  <si>
    <t>Alejandra Holguin Avila</t>
  </si>
  <si>
    <t>Diagnóstico de responsabilidad social en agronegocios de México que desean ingresar en el comercio internacional</t>
  </si>
  <si>
    <t>María-Eugenia Estrada-Chavira; Horacio-Eliseo Alvarado-Raya; Pablo-Emilio Escamilla-García</t>
  </si>
  <si>
    <t>Dynamic capabilities: a bibliometric analysis approach between 1992 and 2018.</t>
  </si>
  <si>
    <t>Denisse Ballardo-Cárdenas; Ernesto León-Castro; Beatriz M. Terán Pérez; DM Félix-Guzmán</t>
  </si>
  <si>
    <t>Jazmín Lizbeth Miranda Quiroz; Fernando Aragon Rogelio; Jesus Alexis Chaparro Moreno</t>
  </si>
  <si>
    <t>Análisis de riesgo ocupacional en las nuevas tendencias de la industria, mediante el método MOORA y Análisis Dimensional</t>
  </si>
  <si>
    <t>Estefanía Valdez Rojo; Daniela Guillermina López Castañeda; Luis Asunción Pérez Domínguez; Mayra Véronica Linares Gil.</t>
  </si>
  <si>
    <t>Convergencia económica en los municipios de Michoacán, durante el periodo 1990-2010</t>
  </si>
  <si>
    <t>Antonio Kido-Cruz; Jaime A Martínez; Marco A Valenzo; Celia Martínez-Aguilar</t>
  </si>
  <si>
    <t>Diana Yaziel Ortiz-Muñoz; David Luviano-Cruz; Luis A. Rodriguez-Picon; Luis A. Perez-Dominguez</t>
  </si>
  <si>
    <t>Diseño de una maquina mezcladora desde el enfoque de la manufactura aditiva e impresión 3D</t>
  </si>
  <si>
    <t>Leslie Abigail Alvarez Gutierrez; Roberto Terrazas Bonilla; Luis Asunción Pérez Domínguez;
David Luviano Cruz</t>
  </si>
  <si>
    <t>Avisos de empleo y sesgos de género: ¿el lenguaje afecta la inserción laboral de las mujeres?</t>
  </si>
  <si>
    <t>Douelle, Matías; Goyheix, Daniela; Lorenzo, Sol</t>
  </si>
  <si>
    <t>Guevara, Alberto L.; Arroyo Cañada, Francisco J.; Luis-Bassa, Carolina</t>
  </si>
  <si>
    <t>Validación de un instrumento para medir atributos de educación y conocimiento ambiental, actitudes e intenciones de estudiantes universitarios en México</t>
  </si>
  <si>
    <t>Alondra Castañón</t>
  </si>
  <si>
    <t>Sandra Nelly Leyva-Hernández; Antonia Terán-Bustamante; Marina, Arguelles-Rivas</t>
  </si>
  <si>
    <t>Banco Mundial y Doing Business, ranking de las naciones: comparativo y factibilidad de utilizar los métodos de ordenamiento promedio ponderado y ELECTRE III</t>
  </si>
  <si>
    <t>Tanya Samantha Garcia-Gastelum; Pavel Anselmo Álvarez; Ernesto León-Castro; Cristhian R. Uzeta-Obregon;</t>
  </si>
  <si>
    <t>Condiciones de salud y bienestar en el sector cuaternario para el teletrabajo en México</t>
  </si>
  <si>
    <t>Ingrid N. Pinto López; Cynthia M. Montaudon Tomas; Alicia L. Yáñez Moneda</t>
  </si>
  <si>
    <t>Montaudon-Tomas, Cynthia; Pinto-López, Ingrid; Amsler, Anna</t>
  </si>
  <si>
    <t>Competitividad y PIB turístico en los Pueblos Mágicos: un análisis desde la teoría de efectos olvidados</t>
  </si>
  <si>
    <t>Miriam Edith Pérez-Romero; Martha Beatriz Flores-Romero; José Álvarez-García; Víctor G. Alfaro-García</t>
  </si>
  <si>
    <t>Sánchez-Soriano, Marbella; Leon Castro, Ernesto; Acevedo Martínez, Jorge Antonio ; Cruz Dominguez Enrique</t>
  </si>
  <si>
    <t>Aaron Bonilla Calderón</t>
  </si>
  <si>
    <t>JOSE GERARDO DE LA VEGA MENESES</t>
  </si>
  <si>
    <t>La cadena de suministro sostenible en puertos: un análisis bibliométrico de su evolución como tema de estudio</t>
  </si>
  <si>
    <t>Cortés-Medina, María Guadalupe; Espitia-Moreno, Irma Cristina; Pérez-Romero, Miriam Edith.</t>
  </si>
  <si>
    <t>Avilés-Ochoa, Ezequiel; Alcaraz-Ochoa, Daniela; León-Castro, Ernesto</t>
  </si>
  <si>
    <t>Dynhora-Danheyda Ramírez-Ochoa; Luis Pérez-Domínguez; Erwin Adán Martínez-Gómez</t>
  </si>
  <si>
    <t>Development of an approach for the Multicriteria Clustering Problem based on a Similarity Measure</t>
  </si>
  <si>
    <t>César Lugo Medrano; Diego Alonso Gastélum Chavira</t>
  </si>
  <si>
    <t>Juan Carlos Ruíz Torres; Gina Paola Fonseca Cifuentes</t>
  </si>
  <si>
    <t>David Fuentes Diaz; Adriana Salinas Avila; Israel Ulises Ponce Monarrez</t>
  </si>
  <si>
    <t>Investigación académica en lógica difusa: un análisis por países</t>
  </si>
  <si>
    <t>Carlos J. Torres Vergara; Víctor G. Alfaro García; Rodrigo Gómez Monge</t>
  </si>
  <si>
    <t>Clusters Efectivos</t>
  </si>
  <si>
    <t>Alfaro-Calderón; Gerardo G.; Norma L. Godínez-
Reyes; Víctor, Alfaro-García</t>
  </si>
  <si>
    <t>El impacto social del cumplimiento del principio de debido proceso en la impartición de justicia penal en México</t>
  </si>
  <si>
    <t>Orlando del Rosario Gutiérrez-López; Andrés Avelino Sarabia-Ríos; José Felipe Bastidas-Álvarez; Fernanda Daniela Astorga-Robledo;</t>
  </si>
  <si>
    <t>José Manuel Brotons-Martínez; Ruben Chavez Rivera; Jesus Ricardo, Sanchez Ramos</t>
  </si>
  <si>
    <t>Incorporación de los desarrollos tecnológicos e inteligencia artificial en el sistema de justicia penal acusatorio mexicano: perspectiva y desafíos</t>
  </si>
  <si>
    <t>José Rodolfo Lizárraga-Russell; Orlando del Rosario Gutiérrez-López; Lucia Becerra-Hernández; Everardo Gutiérrez-López;</t>
  </si>
  <si>
    <t>Santiago Canchila-Corredor; Carlos Eduardo Meneses-Eraso; Fernando, Castelló-Sirvent</t>
  </si>
  <si>
    <t>Efectos de la implementación del modelo de DTI en el Pueblo Mágico Tequila, Jalisco, México</t>
  </si>
  <si>
    <t>Ana Laura Herrera Prado; Margarita Guadalupe Zazueta Hernández</t>
  </si>
  <si>
    <t>Fernando Castelló-Sirvent</t>
  </si>
  <si>
    <t>Elda Betsabé Pérez Martínez;David Luviano Cruz; Rafael García León;Vianey Torres Argüelles</t>
  </si>
  <si>
    <t>Abraham Nuñez-Maldonado; Martha Beatriz Flores-Romero; José Álvarez-García; María de la Cruz del Río-Rama</t>
  </si>
  <si>
    <t>Arturo Heriberto Alanis Perez; Luis Asuncion Perez Dominguez; Mauro Callejas Cuervo; Ivan Juan Carlos Perez Olguin; Angel Uriel Gomez Rivera; Karla Yohana Sanchez Mojica</t>
  </si>
  <si>
    <t>Pavel López Parra; Pavel Anselmo Álvarez Carrillo</t>
  </si>
  <si>
    <t>Jesús Darío Colin Ortiz; Gerardo G. Alfaro Calderón; Victor G. Alfaro García</t>
  </si>
  <si>
    <t>Juan Olguin-Camacho; Donaji Jímenez-Islas</t>
  </si>
  <si>
    <t>The ordered weighted average: a new formulation for elaborating the corruption perception index</t>
  </si>
  <si>
    <t>Martin Isimayrt Huesca-Gastélum, Luis Alessandri Perez-Arellano, Alicia Delgadillo-Aguirre, Ernesto Leon-Castro, Martin Leon-Santiesteban</t>
  </si>
  <si>
    <t>Application of the ordered weighted average operator to measure the knowledge economy of the state governments of Mexico.</t>
  </si>
  <si>
    <t>Ana Silvia Madrigal-Renteria; Martin Isimayrt Huesca-Gastélum, Alicia Delgadillo-Aguirre, Ernesto Leon-Castro</t>
  </si>
  <si>
    <t>Agregación de ciudades mexicanas del patrimonio mundial aplicando el algoritmo de Pichat</t>
  </si>
  <si>
    <t>Ireri P. Merino-Arteaga; Victor G. Alfaro García; Evaristo Galeana Figueroa</t>
  </si>
  <si>
    <t>Sostenibilidad del aguacate orgánico en Michoacán, México</t>
  </si>
  <si>
    <t>Andrea Solórzano; Zoe Infante</t>
  </si>
  <si>
    <t>Felipe Andoni, Luna Campos; Nery Ryan, Luna Campos</t>
  </si>
  <si>
    <t>Sostenibilidad del sector frutícola orgánico en Michoacán en el contexto del Tratado de México, Estados Unidos y Canadá, T-MEC</t>
  </si>
  <si>
    <t>Priscila, Ortega Gómez; Zoe Infante Jiménez</t>
  </si>
  <si>
    <t>Simulación con Enfoque Lean en la Industria 5.0</t>
  </si>
  <si>
    <t>Mario Ramos Castillo; Luis Asunción Pérez Domínguez; Roberto Romero López; Erwin Martínez Gómez</t>
  </si>
  <si>
    <t>Hernest Adel Álvarez Gómez; Manuela Escobar Sierra; Jorge Andrés Polanco</t>
  </si>
  <si>
    <t>Ismael Reyes González; Laura Martínez Vázquez; Jimena Noguez Pichardo</t>
  </si>
  <si>
    <t>Mendoza Martín, Alfaro Victor G, Oliveira Marcos</t>
  </si>
  <si>
    <t>Harmony Search: Selección de indicadores sostenibles de la industria hotelera</t>
  </si>
  <si>
    <t>Aimeé, Gutiérrez-Vázquez; Abraham, Roldán-Castellanos; Vianey, Torres-Arguelles</t>
  </si>
  <si>
    <t>India</t>
  </si>
  <si>
    <t>España</t>
  </si>
  <si>
    <t>Mexico City / Colombia Time Zone</t>
  </si>
  <si>
    <t>Spain Time Zone</t>
  </si>
  <si>
    <t xml:space="preserve">Welcome words from ICONIS </t>
  </si>
  <si>
    <t>Link</t>
  </si>
  <si>
    <t>https://us02web.zoom.us/my/ernestoleon</t>
  </si>
  <si>
    <t>27 October 2022</t>
  </si>
  <si>
    <t>28 October 2022</t>
  </si>
  <si>
    <t>26 Octuber 2022</t>
  </si>
  <si>
    <t>Session 6. Sustainability and ODS 1</t>
  </si>
  <si>
    <t>Keynote Speaker Luisa Lazzari</t>
  </si>
  <si>
    <t>Keynote Speaker Patricia Carolina Barreto</t>
  </si>
  <si>
    <t>Keynote Speaker Oscar Maúrtua de Romaña</t>
  </si>
  <si>
    <t>Chair</t>
  </si>
  <si>
    <t>Beggining</t>
  </si>
  <si>
    <t>End</t>
  </si>
  <si>
    <t>Author</t>
  </si>
  <si>
    <t>Anna M, Gil-Lafuente; Cesar, Castillo-Lopez</t>
  </si>
  <si>
    <t>Jean Pierre Seclen-Luna; Christian A. Cancino; Pablo Moya Fernández</t>
  </si>
  <si>
    <t>Una visión general bibliométrica de la valoración de empresas</t>
  </si>
  <si>
    <t>Analysis and evaluation of the financial education in Bogota</t>
  </si>
  <si>
    <t>Application of the ordered weighted average operator to measure the local development of the magical towns of Mexico: An analysis from the creation of networks in the tourist economic activities</t>
  </si>
  <si>
    <t>Martin Leon-Santiesteban; Martin Isimayrt Huesca-Gastelum; Alicia Delgadillo-Aguirre; Ernesto Leon-Castro;</t>
  </si>
  <si>
    <t xml:space="preserve"> V International Congress on Innovation and Sustainability</t>
  </si>
  <si>
    <t>Session 1. Finance 1</t>
  </si>
  <si>
    <t>Unicorn ventures and market value: new wine in a old bottle</t>
  </si>
  <si>
    <t>Community engagement and intellectual property crime, protection and prevention dubai police case study</t>
  </si>
  <si>
    <t>Intención emprendedora universitaria en Colombia. Una evaluación desde la teoría del comportamiento planificado</t>
  </si>
  <si>
    <t>El emprendimiento una política de estado en Colombia</t>
  </si>
  <si>
    <t>Bibliometric analysis of hydrogen as an energy carrier based on renewable energy sources</t>
  </si>
  <si>
    <t>Reverse logistics: a view from the circular economy and the business environment</t>
  </si>
  <si>
    <t>The impact of kibs on the performance and innovation of manufacturing companies</t>
  </si>
  <si>
    <t>Innovation and performance in peruvian manufacturing firms: does r&amp;d play a role?</t>
  </si>
  <si>
    <t>Análisis de la formación de empresas de base científico-tecnológica en México</t>
  </si>
  <si>
    <t>Lunch Break</t>
  </si>
  <si>
    <t>Indicator</t>
  </si>
  <si>
    <t>Online</t>
  </si>
  <si>
    <t>Barcelona</t>
  </si>
  <si>
    <t>Way to present</t>
  </si>
  <si>
    <t>Participation of women in the health sector of companies listed on the mexican stock exchange</t>
  </si>
  <si>
    <t>Empoderamiento de la mujer: evidencia en la cadena de valor de maíz- tortilla en la región de valles centrales y el istmo de tehuantepec, oaxaca, méxico.</t>
  </si>
  <si>
    <t>Economic development and inequality in thirteen economies of latin america and the caribbean</t>
  </si>
  <si>
    <t>El análisis bibliométrico como estrategia de análisis para la investigación en finanzas aplicado al ratio sharpe</t>
  </si>
  <si>
    <t>Relación gestión de capital de trabajo - rentabilidad empresarial: una revisión sistemática de literatura.</t>
  </si>
  <si>
    <t>Valoración de activos biológicos en ganadería de leche</t>
  </si>
  <si>
    <t>Jerarquización de factores que inciden en la productividad del arándano en tarímbaro, michoacán.</t>
  </si>
  <si>
    <t>Control de orientación de un panel fotovoltaico mediante aprendizaje por reforzamiento</t>
  </si>
  <si>
    <t>Estudio dinámico del rediseño de un robot manipulador reconfigurable de dos grados de libertad por medio de análisis de elemento finito</t>
  </si>
  <si>
    <t>Filter comparison for noise reduction in 2d echocardiography</t>
  </si>
  <si>
    <t>Control de temperatura en la destilación de etanol-agua</t>
  </si>
  <si>
    <t>Biodigestor con uso de desecho orgánico de la bebida destilada sotol para la producción de biogás</t>
  </si>
  <si>
    <t>Responsabilidad social corporativa con enfoque hacia las pymes</t>
  </si>
  <si>
    <t>Session 3. Gender Studies</t>
  </si>
  <si>
    <t>Session 2. Economy 1</t>
  </si>
  <si>
    <t>Aplicación del método topsis en la toma de decisiones multicriterio para encontrar el proveedor óptimo de una empresa manufacturera automotriz</t>
  </si>
  <si>
    <t>Comparación de pso con los algoritmos híbridos moora-pso y da-pso para la toma de decisiones</t>
  </si>
  <si>
    <t>Online attribution: current methods and models</t>
  </si>
  <si>
    <t>El gran descontento laboral, una tendencia a considerar</t>
  </si>
  <si>
    <t>Session 5. Multicriteria Decision Making 1</t>
  </si>
  <si>
    <t>Session 7. Economy 1</t>
  </si>
  <si>
    <t>Session 8. Entrepreneurship</t>
  </si>
  <si>
    <t>Session 9.  Economy 2</t>
  </si>
  <si>
    <t>Session 12. Multicriteria Decision Making 2</t>
  </si>
  <si>
    <t>Session 13. Business 1</t>
  </si>
  <si>
    <t>Session 14. Finance 2</t>
  </si>
  <si>
    <t>Session 4. Education</t>
  </si>
  <si>
    <t>Session 11. Sustainability and ODS 2</t>
  </si>
  <si>
    <t>Session 10. Engineering 1</t>
  </si>
  <si>
    <t>Session 15. Innovation</t>
  </si>
  <si>
    <t>Session 17. Engeeniring 2</t>
  </si>
  <si>
    <t>Session 19. Business 2</t>
  </si>
  <si>
    <t>Critical factors that prevent the change of order in university academic performance</t>
  </si>
  <si>
    <t>Sistema de soporte para la toma de decisiones en la logística inversa</t>
  </si>
  <si>
    <t>Uso del modelo de ecuaciones estructurales en la sustentabilidad: un estudio bibliométrico</t>
  </si>
  <si>
    <t>La innovación, la educación y la inversión en el desempeño ambiental de los países</t>
  </si>
  <si>
    <t>Strategies for high-impact publications: a configurational analysis on complex problem-solving articles published in business and management</t>
  </si>
  <si>
    <t>Dimensiones de evaluación de impacto de políticas públicas agrícolas: una revisión sistemática de literatura</t>
  </si>
  <si>
    <t>A review of nlp tasks: workflow and sequence-guide proposal applied to information available online.</t>
  </si>
  <si>
    <t>The marketing mix in mountain bike sports events in mexico. The view of the organisers</t>
  </si>
  <si>
    <t>Plataforma de unificación de metodologías mcdm clásicas y difusas</t>
  </si>
  <si>
    <t>Análisis de seguridad en los municipios de sinaloa</t>
  </si>
  <si>
    <t>Mexico</t>
  </si>
  <si>
    <t>Spain</t>
  </si>
  <si>
    <t>Clossing words from ICONIS 2022</t>
  </si>
  <si>
    <t>Session 16. Sustainability and ODS 3</t>
  </si>
  <si>
    <t>Session 18. Multicriteria Decision Making 3</t>
  </si>
  <si>
    <t>Carolina Luis-Bassa; Roger Paga</t>
  </si>
  <si>
    <t>FACTORES QUE IMPULSAN O FRENAN AL CONSUMIDOR A PRACTICAR COMPORTAMIENTOS SOSTENIBLES</t>
  </si>
  <si>
    <t>Martha Flores-Sosa; Berenice Mendoza-Carbajal; José Merigó</t>
  </si>
  <si>
    <t>The salary gender multiple regression with OWA operators</t>
  </si>
  <si>
    <t>Session 20. Business 3</t>
  </si>
  <si>
    <t xml:space="preserve">Evaluación de la eficiencia técnica de las Instituciones Micro Financieras en México como innovación a la banca tradicional. Un análisis mediante la envolvente de datos DEA. </t>
  </si>
  <si>
    <t>Antonio Kido Cruz; Alberto Ortiz Zavala</t>
  </si>
  <si>
    <t>Victoriana Valenzuela Flores; Kenia Caroly Sanchez Valenzuela; Martha Margarita Flores Sosa</t>
  </si>
  <si>
    <t>30 AÑOS DEL EMPODERAMIENTO DE LA MUJER EN LAS CIENCIAS ECONÓMICO ADMINISTRATIVA: UNA REVISIÓN BIBLIOMÉTRICA</t>
  </si>
  <si>
    <t>Anali Albino Moreno; Yenisey Castro García; Virginia Hernández Silva</t>
  </si>
  <si>
    <t>EVALUACIÓN DE LA PRODUCTIVIDAD DEL MEZCAL MICHOACANO A TRAVES DE LAS VARIABLES CAPITAL Y RH</t>
  </si>
  <si>
    <t>A bibliometric analysis of the ordered weighted averaging operator from 1988 to 2021</t>
  </si>
  <si>
    <t>Anton Figuerola-Wischke, Anna M. Gil-Lafuente, José M. Merigó, Sefa Boria-Reverter</t>
  </si>
  <si>
    <t>Gladys Yaneth Mariño Becerra, Eugenio Paredes Castellanos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</si>
</sst>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6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gradientFill>
        <stop position="0">
          <color theme="4" tint="0.59999389629810485"/>
        </stop>
        <stop position="1">
          <color theme="9" tint="0.59999389629810485"/>
        </stop>
      </gradient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8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2" borderId="0" xfId="0" applyFill="1"/>
    <xf numFmtId="20" fontId="8" fillId="2" borderId="4" xfId="0" applyNumberFormat="1" applyFont="1" applyFill="1" applyBorder="1" applyAlignment="1">
      <alignment horizontal="center" vertical="center"/>
    </xf>
    <xf numFmtId="20" fontId="8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20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20" fontId="4" fillId="0" borderId="2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20" fontId="4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5" borderId="4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20" fontId="8" fillId="2" borderId="4" xfId="0" applyNumberFormat="1" applyFont="1" applyFill="1" applyBorder="1" applyAlignment="1">
      <alignment horizontal="center"/>
    </xf>
    <xf numFmtId="20" fontId="8" fillId="2" borderId="6" xfId="0" applyNumberFormat="1" applyFont="1" applyFill="1" applyBorder="1" applyAlignment="1">
      <alignment horizontal="center"/>
    </xf>
    <xf numFmtId="20" fontId="8" fillId="2" borderId="5" xfId="0" applyNumberFormat="1" applyFont="1" applyFill="1" applyBorder="1" applyAlignment="1">
      <alignment horizontal="center"/>
    </xf>
    <xf numFmtId="20" fontId="8" fillId="2" borderId="7" xfId="0" applyNumberFormat="1" applyFont="1" applyFill="1" applyBorder="1" applyAlignment="1">
      <alignment horizontal="center"/>
    </xf>
    <xf numFmtId="20" fontId="8" fillId="2" borderId="11" xfId="0" applyNumberFormat="1" applyFont="1" applyFill="1" applyBorder="1" applyAlignment="1">
      <alignment horizontal="center"/>
    </xf>
    <xf numFmtId="20" fontId="8" fillId="2" borderId="10" xfId="0" applyNumberFormat="1" applyFont="1" applyFill="1" applyBorder="1" applyAlignment="1">
      <alignment horizontal="center" vertical="center"/>
    </xf>
    <xf numFmtId="20" fontId="8" fillId="2" borderId="10" xfId="1" applyNumberFormat="1" applyFont="1" applyFill="1" applyBorder="1" applyAlignment="1">
      <alignment horizontal="center" vertical="center"/>
    </xf>
    <xf numFmtId="20" fontId="8" fillId="2" borderId="4" xfId="1" applyNumberFormat="1" applyFont="1" applyFill="1" applyBorder="1" applyAlignment="1">
      <alignment horizontal="center" vertical="center"/>
    </xf>
    <xf numFmtId="20" fontId="8" fillId="2" borderId="6" xfId="1" applyNumberFormat="1" applyFont="1" applyFill="1" applyBorder="1" applyAlignment="1">
      <alignment horizontal="center" vertical="center"/>
    </xf>
    <xf numFmtId="20" fontId="4" fillId="0" borderId="2" xfId="0" applyNumberFormat="1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20" fontId="8" fillId="0" borderId="0" xfId="0" applyNumberFormat="1" applyFont="1" applyAlignment="1">
      <alignment horizontal="center"/>
    </xf>
    <xf numFmtId="20" fontId="8" fillId="0" borderId="0" xfId="0" applyNumberFormat="1" applyFont="1" applyAlignment="1">
      <alignment horizontal="center" vertical="center"/>
    </xf>
    <xf numFmtId="20" fontId="8" fillId="0" borderId="0" xfId="1" applyNumberFormat="1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43" fontId="2" fillId="0" borderId="0" xfId="1" applyFont="1" applyFill="1"/>
    <xf numFmtId="0" fontId="2" fillId="0" borderId="0" xfId="0" applyFont="1"/>
    <xf numFmtId="0" fontId="6" fillId="0" borderId="0" xfId="0" applyFont="1" applyAlignment="1">
      <alignment vertical="center"/>
    </xf>
    <xf numFmtId="20" fontId="8" fillId="0" borderId="5" xfId="0" applyNumberFormat="1" applyFont="1" applyBorder="1" applyAlignment="1">
      <alignment horizontal="center"/>
    </xf>
    <xf numFmtId="20" fontId="8" fillId="0" borderId="4" xfId="0" applyNumberFormat="1" applyFont="1" applyBorder="1" applyAlignment="1">
      <alignment horizontal="center" vertical="center"/>
    </xf>
    <xf numFmtId="20" fontId="8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shrinkToFit="1"/>
    </xf>
    <xf numFmtId="20" fontId="4" fillId="6" borderId="1" xfId="0" applyNumberFormat="1" applyFont="1" applyFill="1" applyBorder="1" applyAlignment="1">
      <alignment horizontal="center" vertical="center"/>
    </xf>
    <xf numFmtId="20" fontId="4" fillId="6" borderId="2" xfId="0" applyNumberFormat="1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/>
    </xf>
    <xf numFmtId="20" fontId="4" fillId="6" borderId="1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8" fillId="4" borderId="5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9" fillId="2" borderId="11" xfId="2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jpeg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508958</xdr:colOff>
      <xdr:row>6</xdr:row>
      <xdr:rowOff>86238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42AB1B-4685-4304-A61C-300164CFA0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1438" cy="1488318"/>
        </a:xfrm>
        <a:prstGeom prst="rect">
          <a:avLst/>
        </a:prstGeom>
      </xdr:spPr>
    </xdr:pic>
    <xdr:clientData/>
  </xdr:twoCellAnchor>
  <xdr:twoCellAnchor editAs="oneCell">
    <xdr:from>
      <xdr:col>5</xdr:col>
      <xdr:colOff>2030806</xdr:colOff>
      <xdr:row>0</xdr:row>
      <xdr:rowOff>0</xdr:rowOff>
    </xdr:from>
    <xdr:to>
      <xdr:col>6</xdr:col>
      <xdr:colOff>359985</xdr:colOff>
      <xdr:row>7</xdr:row>
      <xdr:rowOff>31810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B93925F-2CF7-4AD0-805D-32FA13ABC7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37625" y="0"/>
          <a:ext cx="1465134" cy="1635309"/>
        </a:xfrm>
        <a:prstGeom prst="rect">
          <a:avLst/>
        </a:prstGeom>
      </xdr:spPr>
    </xdr:pic>
    <xdr:clientData/>
  </xdr:twoCellAnchor>
  <xdr:twoCellAnchor editAs="oneCell">
    <xdr:from>
      <xdr:col>2</xdr:col>
      <xdr:colOff>91440</xdr:colOff>
      <xdr:row>38</xdr:row>
      <xdr:rowOff>52550</xdr:rowOff>
    </xdr:from>
    <xdr:to>
      <xdr:col>3</xdr:col>
      <xdr:colOff>202849</xdr:colOff>
      <xdr:row>43</xdr:row>
      <xdr:rowOff>131268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82EB0437-53DD-4163-B6B9-35F9D1F0A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8030690"/>
          <a:ext cx="903889" cy="99311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1</xdr:col>
      <xdr:colOff>650064</xdr:colOff>
      <xdr:row>44</xdr:row>
      <xdr:rowOff>50145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39CCDF73-9BF4-472E-BBC8-DB11082D1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53294"/>
          <a:ext cx="1471829" cy="12155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459040</xdr:colOff>
      <xdr:row>38</xdr:row>
      <xdr:rowOff>157654</xdr:rowOff>
    </xdr:from>
    <xdr:to>
      <xdr:col>4</xdr:col>
      <xdr:colOff>1375805</xdr:colOff>
      <xdr:row>43</xdr:row>
      <xdr:rowOff>46115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47AE1690-9353-431A-BEE9-57E4FC80C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6480" y="8135794"/>
          <a:ext cx="1709245" cy="8028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1658270</xdr:colOff>
      <xdr:row>38</xdr:row>
      <xdr:rowOff>78828</xdr:rowOff>
    </xdr:from>
    <xdr:to>
      <xdr:col>4</xdr:col>
      <xdr:colOff>2463625</xdr:colOff>
      <xdr:row>43</xdr:row>
      <xdr:rowOff>1862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8886CBC1-344D-425A-B4BA-3EC7ECC79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8190" y="8056968"/>
          <a:ext cx="805355" cy="83743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2628900</xdr:colOff>
      <xdr:row>39</xdr:row>
      <xdr:rowOff>152138</xdr:rowOff>
    </xdr:from>
    <xdr:to>
      <xdr:col>5</xdr:col>
      <xdr:colOff>954798</xdr:colOff>
      <xdr:row>42</xdr:row>
      <xdr:rowOff>110295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B3831223-AC05-46AC-8865-032D6DDC1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8313158"/>
          <a:ext cx="1869198" cy="5067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1208689</xdr:colOff>
      <xdr:row>39</xdr:row>
      <xdr:rowOff>73309</xdr:rowOff>
    </xdr:from>
    <xdr:to>
      <xdr:col>5</xdr:col>
      <xdr:colOff>2033751</xdr:colOff>
      <xdr:row>42</xdr:row>
      <xdr:rowOff>133285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2EFA6B90-136A-42F5-9A54-F88776C80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1909" y="8234329"/>
          <a:ext cx="825062" cy="6086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2296509</xdr:colOff>
      <xdr:row>38</xdr:row>
      <xdr:rowOff>76200</xdr:rowOff>
    </xdr:from>
    <xdr:to>
      <xdr:col>5</xdr:col>
      <xdr:colOff>2900525</xdr:colOff>
      <xdr:row>43</xdr:row>
      <xdr:rowOff>17735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56BBDB6A-FEA7-4C9E-B9B7-D435F8BE0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9729" y="8054340"/>
          <a:ext cx="604016" cy="8559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us02web.zoom.us/my/ernestoleon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183CB-4730-4EAB-BC79-F6FF93D47967}">
  <sheetPr>
    <pageSetUpPr fitToPage="1"/>
  </sheetPr>
  <dimension ref="A1:H37"/>
  <sheetViews>
    <sheetView tabSelected="1" zoomScale="85" zoomScaleNormal="85" workbookViewId="0">
      <selection activeCell="C33" sqref="C33"/>
    </sheetView>
  </sheetViews>
  <sheetFormatPr baseColWidth="10" defaultRowHeight="14.4" x14ac:dyDescent="0.3"/>
  <cols>
    <col min="5" max="5" width="51.6640625" customWidth="1"/>
    <col min="6" max="6" width="45.33203125" bestFit="1" customWidth="1"/>
    <col min="7" max="7" width="43.44140625" bestFit="1" customWidth="1"/>
    <col min="8" max="8" width="41" bestFit="1" customWidth="1"/>
  </cols>
  <sheetData>
    <row r="1" spans="1:8" x14ac:dyDescent="0.3">
      <c r="B1" s="46">
        <v>4.1666666666666664E-2</v>
      </c>
      <c r="C1" s="47" t="s">
        <v>103</v>
      </c>
      <c r="D1" s="46">
        <v>0.4375</v>
      </c>
    </row>
    <row r="2" spans="1:8" x14ac:dyDescent="0.3">
      <c r="B2" s="46">
        <v>2.0833333333333332E-2</v>
      </c>
      <c r="C2" s="47"/>
      <c r="D2" s="46"/>
    </row>
    <row r="3" spans="1:8" ht="20.55" customHeight="1" x14ac:dyDescent="0.3">
      <c r="B3" s="46"/>
      <c r="C3" s="66" t="s">
        <v>127</v>
      </c>
      <c r="D3" s="66"/>
      <c r="E3" s="66"/>
      <c r="F3" s="66"/>
      <c r="G3" s="48"/>
      <c r="H3" s="48"/>
    </row>
    <row r="4" spans="1:8" ht="20.55" customHeight="1" x14ac:dyDescent="0.3">
      <c r="B4" s="46"/>
      <c r="C4" s="66"/>
      <c r="D4" s="66"/>
      <c r="E4" s="66"/>
      <c r="F4" s="66"/>
      <c r="G4" s="48"/>
      <c r="H4" s="48"/>
    </row>
    <row r="5" spans="1:8" ht="20.55" customHeight="1" x14ac:dyDescent="0.3">
      <c r="B5" s="46"/>
      <c r="C5" s="66"/>
      <c r="D5" s="66"/>
      <c r="E5" s="66"/>
      <c r="F5" s="66"/>
      <c r="G5" s="48"/>
      <c r="H5" s="48"/>
    </row>
    <row r="6" spans="1:8" ht="20.55" customHeight="1" x14ac:dyDescent="0.3">
      <c r="B6" s="46"/>
      <c r="C6" s="66"/>
      <c r="D6" s="66"/>
      <c r="E6" s="66"/>
      <c r="F6" s="66"/>
      <c r="G6" s="48"/>
      <c r="H6" s="48"/>
    </row>
    <row r="7" spans="1:8" x14ac:dyDescent="0.3">
      <c r="C7" s="47" t="s">
        <v>104</v>
      </c>
      <c r="D7" s="46">
        <v>0.29166666666666669</v>
      </c>
    </row>
    <row r="9" spans="1:8" ht="16.8" x14ac:dyDescent="0.3">
      <c r="A9" s="67" t="s">
        <v>105</v>
      </c>
      <c r="B9" s="68"/>
      <c r="C9" s="69" t="s">
        <v>106</v>
      </c>
      <c r="D9" s="70"/>
      <c r="E9" s="21" t="s">
        <v>112</v>
      </c>
      <c r="F9" s="21" t="s">
        <v>110</v>
      </c>
    </row>
    <row r="10" spans="1:8" ht="16.8" x14ac:dyDescent="0.3">
      <c r="A10" s="49">
        <v>0.375</v>
      </c>
      <c r="B10" s="50">
        <f>+A10+$B$2</f>
        <v>0.39583333333333331</v>
      </c>
      <c r="C10" s="51">
        <f>+A10+D7</f>
        <v>0.66666666666666674</v>
      </c>
      <c r="D10" s="50">
        <f>+C10+$B$2</f>
        <v>0.68750000000000011</v>
      </c>
      <c r="E10" s="53" t="s">
        <v>107</v>
      </c>
      <c r="F10" s="52"/>
    </row>
    <row r="11" spans="1:8" ht="16.8" x14ac:dyDescent="0.3">
      <c r="A11" s="49">
        <f t="shared" ref="A11:C17" si="0">+B10</f>
        <v>0.39583333333333331</v>
      </c>
      <c r="B11" s="50">
        <f>+A11+$B$1</f>
        <v>0.4375</v>
      </c>
      <c r="C11" s="51">
        <f t="shared" ref="C11:C16" si="1">+D10</f>
        <v>0.68750000000000011</v>
      </c>
      <c r="D11" s="50">
        <f>+C11+$B$1</f>
        <v>0.72916666666666674</v>
      </c>
      <c r="E11" s="22" t="s">
        <v>114</v>
      </c>
      <c r="F11" s="22" t="s">
        <v>115</v>
      </c>
    </row>
    <row r="12" spans="1:8" ht="16.8" x14ac:dyDescent="0.3">
      <c r="A12" s="49">
        <f t="shared" si="0"/>
        <v>0.4375</v>
      </c>
      <c r="B12" s="50">
        <f t="shared" ref="B12:B19" si="2">+A12+$B$1</f>
        <v>0.47916666666666669</v>
      </c>
      <c r="C12" s="51">
        <f t="shared" si="1"/>
        <v>0.72916666666666674</v>
      </c>
      <c r="D12" s="50">
        <f t="shared" ref="D12:D19" si="3">+C12+$B$1</f>
        <v>0.77083333333333337</v>
      </c>
      <c r="E12" s="54" t="str">
        <f>+'26 October'!A1</f>
        <v>Session 1. Finance 1</v>
      </c>
      <c r="F12" s="23" t="str">
        <f>+'27 October'!A1</f>
        <v>Session 8. Entrepreneurship</v>
      </c>
    </row>
    <row r="13" spans="1:8" ht="16.8" x14ac:dyDescent="0.3">
      <c r="A13" s="49">
        <f t="shared" si="0"/>
        <v>0.47916666666666669</v>
      </c>
      <c r="B13" s="50">
        <f t="shared" si="2"/>
        <v>0.52083333333333337</v>
      </c>
      <c r="C13" s="51">
        <f t="shared" si="1"/>
        <v>0.77083333333333337</v>
      </c>
      <c r="D13" s="50">
        <f t="shared" si="3"/>
        <v>0.8125</v>
      </c>
      <c r="E13" s="23" t="str">
        <f>+'26 October'!A9</f>
        <v>Session 2. Economy 1</v>
      </c>
      <c r="F13" s="57" t="str">
        <f>+'27 October'!A9</f>
        <v>Session 9.  Economy 2</v>
      </c>
    </row>
    <row r="14" spans="1:8" ht="16.8" x14ac:dyDescent="0.3">
      <c r="A14" s="49">
        <f t="shared" si="0"/>
        <v>0.52083333333333337</v>
      </c>
      <c r="B14" s="50">
        <f t="shared" si="2"/>
        <v>0.5625</v>
      </c>
      <c r="C14" s="51">
        <f t="shared" si="1"/>
        <v>0.8125</v>
      </c>
      <c r="D14" s="50">
        <f t="shared" si="3"/>
        <v>0.85416666666666663</v>
      </c>
      <c r="E14" s="22" t="str">
        <f>+'26 October'!A17</f>
        <v>Session 3. Gender Studies</v>
      </c>
      <c r="F14" s="22" t="str">
        <f>+'27 October'!A17</f>
        <v>Session 10. Engineering 1</v>
      </c>
    </row>
    <row r="15" spans="1:8" ht="16.8" x14ac:dyDescent="0.3">
      <c r="A15" s="28">
        <f>+B14</f>
        <v>0.5625</v>
      </c>
      <c r="B15" s="5">
        <f>+A15+$B$1</f>
        <v>0.60416666666666663</v>
      </c>
      <c r="C15" s="26">
        <f t="shared" si="1"/>
        <v>0.85416666666666663</v>
      </c>
      <c r="D15" s="5">
        <f t="shared" si="3"/>
        <v>0.89583333333333326</v>
      </c>
      <c r="E15" s="24" t="s">
        <v>138</v>
      </c>
      <c r="F15" s="24" t="s">
        <v>138</v>
      </c>
    </row>
    <row r="16" spans="1:8" ht="16.8" x14ac:dyDescent="0.3">
      <c r="A16" s="28">
        <f>+B15</f>
        <v>0.60416666666666663</v>
      </c>
      <c r="B16" s="5">
        <f>+A16+$B$1</f>
        <v>0.64583333333333326</v>
      </c>
      <c r="C16" s="26">
        <f t="shared" si="1"/>
        <v>0.89583333333333326</v>
      </c>
      <c r="D16" s="5">
        <f t="shared" si="3"/>
        <v>0.93749999999999989</v>
      </c>
      <c r="E16" s="22" t="str">
        <f>+'26 October'!A25</f>
        <v>Session 4. Education</v>
      </c>
      <c r="F16" s="22" t="str">
        <f>+'27 October'!A25</f>
        <v>Session 11. Sustainability and ODS 2</v>
      </c>
    </row>
    <row r="17" spans="1:6" ht="16.8" x14ac:dyDescent="0.3">
      <c r="A17" s="28">
        <f>+B16</f>
        <v>0.64583333333333326</v>
      </c>
      <c r="B17" s="5">
        <f t="shared" si="2"/>
        <v>0.68749999999999989</v>
      </c>
      <c r="C17" s="26">
        <f t="shared" si="0"/>
        <v>0.93749999999999989</v>
      </c>
      <c r="D17" s="5">
        <f t="shared" si="3"/>
        <v>0.97916666666666652</v>
      </c>
      <c r="E17" s="22" t="str">
        <f>+'26 October'!A33</f>
        <v>Session 5. Multicriteria Decision Making 1</v>
      </c>
      <c r="F17" s="22" t="str">
        <f>+'27 October'!A33</f>
        <v>Session 12. Multicriteria Decision Making 2</v>
      </c>
    </row>
    <row r="18" spans="1:6" ht="16.8" x14ac:dyDescent="0.3">
      <c r="A18" s="28">
        <f>+B17</f>
        <v>0.68749999999999989</v>
      </c>
      <c r="B18" s="5">
        <f t="shared" ref="B18" si="4">+A18+$B$1</f>
        <v>0.72916666666666652</v>
      </c>
      <c r="C18" s="26">
        <f>+D17</f>
        <v>0.97916666666666652</v>
      </c>
      <c r="D18" s="5">
        <f t="shared" ref="D18" si="5">+C18+$B$1</f>
        <v>1.0208333333333333</v>
      </c>
      <c r="E18" s="22" t="str">
        <f>+'26 October'!A41</f>
        <v>Session 6. Sustainability and ODS 1</v>
      </c>
      <c r="F18" s="22" t="str">
        <f>+'27 October'!A41</f>
        <v>Session 13. Business 1</v>
      </c>
    </row>
    <row r="19" spans="1:6" ht="16.8" x14ac:dyDescent="0.3">
      <c r="A19" s="29">
        <f>+B18</f>
        <v>0.72916666666666652</v>
      </c>
      <c r="B19" s="6">
        <f t="shared" si="2"/>
        <v>0.77083333333333315</v>
      </c>
      <c r="C19" s="27">
        <f>+D18</f>
        <v>1.0208333333333333</v>
      </c>
      <c r="D19" s="6">
        <f t="shared" si="3"/>
        <v>1.0625</v>
      </c>
      <c r="E19" s="25" t="str">
        <f>+'26 October'!A49</f>
        <v>Session 7. Economy 1</v>
      </c>
      <c r="F19" s="25" t="str">
        <f>+'27 October'!A49</f>
        <v>Session 14. Finance 2</v>
      </c>
    </row>
    <row r="20" spans="1:6" ht="16.8" x14ac:dyDescent="0.3">
      <c r="A20" s="42"/>
      <c r="B20" s="43"/>
      <c r="C20" s="44"/>
      <c r="D20" s="44"/>
      <c r="E20" s="45"/>
      <c r="F20" s="45"/>
    </row>
    <row r="21" spans="1:6" ht="16.8" x14ac:dyDescent="0.3">
      <c r="A21" s="42"/>
      <c r="B21" s="43"/>
      <c r="C21" s="44"/>
      <c r="D21" s="44"/>
      <c r="E21" s="45"/>
      <c r="F21" s="45"/>
    </row>
    <row r="22" spans="1:6" ht="16.8" x14ac:dyDescent="0.3">
      <c r="A22" s="42"/>
      <c r="B22" s="43"/>
      <c r="C22" s="44"/>
      <c r="D22" s="44"/>
      <c r="E22" s="44"/>
    </row>
    <row r="23" spans="1:6" ht="16.8" x14ac:dyDescent="0.3">
      <c r="A23" s="71" t="s">
        <v>105</v>
      </c>
      <c r="B23" s="72"/>
      <c r="C23" s="73" t="s">
        <v>106</v>
      </c>
      <c r="D23" s="73"/>
      <c r="E23" s="36" t="s">
        <v>111</v>
      </c>
    </row>
    <row r="24" spans="1:6" ht="16.8" x14ac:dyDescent="0.3">
      <c r="A24" s="30">
        <v>0.35416666666666669</v>
      </c>
      <c r="B24" s="31">
        <v>0.39583333333333331</v>
      </c>
      <c r="C24" s="32">
        <f t="shared" ref="C24:D30" si="6">A24+$D$7</f>
        <v>0.64583333333333337</v>
      </c>
      <c r="D24" s="32">
        <f t="shared" si="6"/>
        <v>0.6875</v>
      </c>
      <c r="E24" s="59"/>
    </row>
    <row r="25" spans="1:6" ht="16.8" x14ac:dyDescent="0.3">
      <c r="A25" s="28">
        <f t="shared" ref="A25:A28" si="7">+B24</f>
        <v>0.39583333333333331</v>
      </c>
      <c r="B25" s="5">
        <f>+A25+$B$1</f>
        <v>0.4375</v>
      </c>
      <c r="C25" s="33">
        <f t="shared" si="6"/>
        <v>0.6875</v>
      </c>
      <c r="D25" s="33">
        <f t="shared" si="6"/>
        <v>0.72916666666666674</v>
      </c>
      <c r="E25" s="60" t="s">
        <v>116</v>
      </c>
    </row>
    <row r="26" spans="1:6" ht="16.8" x14ac:dyDescent="0.3">
      <c r="A26" s="28">
        <f t="shared" si="7"/>
        <v>0.4375</v>
      </c>
      <c r="B26" s="5">
        <f t="shared" ref="B26:B27" si="8">+A26+$B$1</f>
        <v>0.47916666666666669</v>
      </c>
      <c r="C26" s="33">
        <f t="shared" si="6"/>
        <v>0.72916666666666674</v>
      </c>
      <c r="D26" s="33">
        <f t="shared" si="6"/>
        <v>0.77083333333333337</v>
      </c>
      <c r="E26" s="60" t="str">
        <f>+'28 October'!A1</f>
        <v>Session 15. Innovation</v>
      </c>
    </row>
    <row r="27" spans="1:6" ht="16.8" x14ac:dyDescent="0.3">
      <c r="A27" s="28">
        <f t="shared" si="7"/>
        <v>0.47916666666666669</v>
      </c>
      <c r="B27" s="5">
        <f t="shared" si="8"/>
        <v>0.52083333333333337</v>
      </c>
      <c r="C27" s="33">
        <f t="shared" si="6"/>
        <v>0.77083333333333337</v>
      </c>
      <c r="D27" s="33">
        <f t="shared" si="6"/>
        <v>0.8125</v>
      </c>
      <c r="E27" s="60" t="str">
        <f>+'28 October'!A9</f>
        <v>Session 16. Sustainability and ODS 3</v>
      </c>
    </row>
    <row r="28" spans="1:6" ht="16.8" x14ac:dyDescent="0.3">
      <c r="A28" s="28">
        <f t="shared" si="7"/>
        <v>0.52083333333333337</v>
      </c>
      <c r="B28" s="5">
        <v>0.5625</v>
      </c>
      <c r="C28" s="33">
        <f t="shared" si="6"/>
        <v>0.8125</v>
      </c>
      <c r="D28" s="33">
        <f t="shared" si="6"/>
        <v>0.85416666666666674</v>
      </c>
      <c r="E28" s="61" t="str">
        <f>+'28 October'!A17</f>
        <v>Session 17. Engeeniring 2</v>
      </c>
    </row>
    <row r="29" spans="1:6" ht="16.8" x14ac:dyDescent="0.3">
      <c r="A29" s="28">
        <f>+B28</f>
        <v>0.5625</v>
      </c>
      <c r="B29" s="5">
        <f>+A29+$B$1</f>
        <v>0.60416666666666663</v>
      </c>
      <c r="C29" s="33">
        <f t="shared" si="6"/>
        <v>0.85416666666666674</v>
      </c>
      <c r="D29" s="33">
        <f t="shared" si="6"/>
        <v>0.89583333333333326</v>
      </c>
      <c r="E29" s="62" t="s">
        <v>138</v>
      </c>
    </row>
    <row r="30" spans="1:6" ht="16.8" x14ac:dyDescent="0.3">
      <c r="A30" s="28">
        <f>+B29</f>
        <v>0.60416666666666663</v>
      </c>
      <c r="B30" s="5">
        <f>+A30+$B$1</f>
        <v>0.64583333333333326</v>
      </c>
      <c r="C30" s="33">
        <f t="shared" si="6"/>
        <v>0.89583333333333326</v>
      </c>
      <c r="D30" s="33">
        <f t="shared" si="6"/>
        <v>0.9375</v>
      </c>
      <c r="E30" s="61" t="str">
        <f>+'28 October'!A25</f>
        <v>Session 18. Multicriteria Decision Making 3</v>
      </c>
    </row>
    <row r="31" spans="1:6" ht="16.8" x14ac:dyDescent="0.3">
      <c r="A31" s="28">
        <f>+B30</f>
        <v>0.64583333333333326</v>
      </c>
      <c r="B31" s="5">
        <f>+A31+$B$1</f>
        <v>0.68749999999999989</v>
      </c>
      <c r="C31" s="33">
        <f t="shared" ref="C31" si="9">A31+$D$7</f>
        <v>0.9375</v>
      </c>
      <c r="D31" s="33">
        <f t="shared" ref="D31" si="10">B31+$D$7</f>
        <v>0.97916666666666652</v>
      </c>
      <c r="E31" s="61" t="str">
        <f>+'28 October'!A34</f>
        <v>Session 19. Business 2</v>
      </c>
    </row>
    <row r="32" spans="1:6" ht="16.8" x14ac:dyDescent="0.3">
      <c r="A32" s="28">
        <f>+B31</f>
        <v>0.68749999999999989</v>
      </c>
      <c r="B32" s="5">
        <v>0.72916666666666663</v>
      </c>
      <c r="C32" s="33">
        <f>A32+$D$7</f>
        <v>0.97916666666666652</v>
      </c>
      <c r="D32" s="33">
        <f>B32+$D$7</f>
        <v>1.0208333333333333</v>
      </c>
      <c r="E32" s="61" t="str">
        <f>+'28 October'!A42</f>
        <v>Session 20. Business 3</v>
      </c>
    </row>
    <row r="33" spans="1:8" ht="16.8" x14ac:dyDescent="0.3">
      <c r="A33" s="29">
        <f>+B32</f>
        <v>0.72916666666666663</v>
      </c>
      <c r="B33" s="6">
        <v>0.73958333333333337</v>
      </c>
      <c r="C33" s="34">
        <f>A33+$D$7</f>
        <v>1.0208333333333333</v>
      </c>
      <c r="D33" s="34">
        <f>B33+$D$7</f>
        <v>1.03125</v>
      </c>
      <c r="E33" s="63" t="s">
        <v>187</v>
      </c>
    </row>
    <row r="34" spans="1:8" ht="16.8" x14ac:dyDescent="0.3">
      <c r="A34" s="42"/>
      <c r="B34" s="43"/>
      <c r="C34" s="43"/>
      <c r="D34" s="43"/>
      <c r="E34" s="44"/>
      <c r="F34" s="44"/>
      <c r="G34" s="45"/>
      <c r="H34" s="4"/>
    </row>
    <row r="35" spans="1:8" ht="16.8" x14ac:dyDescent="0.3">
      <c r="D35" s="21" t="s">
        <v>139</v>
      </c>
      <c r="E35" s="21" t="s">
        <v>142</v>
      </c>
      <c r="F35" s="21" t="s">
        <v>108</v>
      </c>
    </row>
    <row r="36" spans="1:8" ht="16.8" x14ac:dyDescent="0.3">
      <c r="D36" s="19"/>
      <c r="E36" s="18" t="s">
        <v>141</v>
      </c>
      <c r="F36" s="64" t="s">
        <v>109</v>
      </c>
    </row>
    <row r="37" spans="1:8" ht="16.8" x14ac:dyDescent="0.3">
      <c r="D37" s="20"/>
      <c r="E37" s="18" t="s">
        <v>140</v>
      </c>
      <c r="F37" s="65"/>
    </row>
  </sheetData>
  <mergeCells count="6">
    <mergeCell ref="F36:F37"/>
    <mergeCell ref="C3:F6"/>
    <mergeCell ref="A9:B9"/>
    <mergeCell ref="C9:D9"/>
    <mergeCell ref="A23:B23"/>
    <mergeCell ref="C23:D23"/>
  </mergeCells>
  <hyperlinks>
    <hyperlink ref="F36" r:id="rId1" xr:uid="{1264B8C9-A140-444E-8F48-92ED4EE0AE39}"/>
  </hyperlinks>
  <pageMargins left="0.70866141732283472" right="0.70866141732283472" top="0.74803149606299213" bottom="0.74803149606299213" header="0.31496062992125984" footer="0.31496062992125984"/>
  <pageSetup scale="53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B6821-E09B-4082-933E-7A20699F19B5}">
  <dimension ref="A1:F55"/>
  <sheetViews>
    <sheetView workbookViewId="0">
      <selection activeCell="E6" sqref="E6"/>
    </sheetView>
  </sheetViews>
  <sheetFormatPr baseColWidth="10" defaultColWidth="11.33203125" defaultRowHeight="15.6" x14ac:dyDescent="0.3"/>
  <cols>
    <col min="1" max="4" width="15.6640625" style="7" customWidth="1"/>
    <col min="5" max="6" width="60.77734375" style="9" customWidth="1"/>
    <col min="7" max="16384" width="11.33203125" style="7"/>
  </cols>
  <sheetData>
    <row r="1" spans="1:6" x14ac:dyDescent="0.3">
      <c r="A1" s="12" t="s">
        <v>128</v>
      </c>
      <c r="B1" s="37"/>
      <c r="C1" s="37"/>
      <c r="D1" s="13"/>
      <c r="E1" s="76" t="s">
        <v>117</v>
      </c>
      <c r="F1" s="76"/>
    </row>
    <row r="2" spans="1:6" x14ac:dyDescent="0.3">
      <c r="A2" s="74" t="s">
        <v>185</v>
      </c>
      <c r="B2" s="75"/>
      <c r="C2" s="74" t="s">
        <v>186</v>
      </c>
      <c r="D2" s="75"/>
      <c r="E2" s="77"/>
      <c r="F2" s="77"/>
    </row>
    <row r="3" spans="1:6" x14ac:dyDescent="0.3">
      <c r="A3" s="3" t="s">
        <v>118</v>
      </c>
      <c r="B3" s="3" t="s">
        <v>119</v>
      </c>
      <c r="C3" s="3" t="s">
        <v>118</v>
      </c>
      <c r="D3" s="3" t="s">
        <v>119</v>
      </c>
      <c r="E3" s="11" t="s">
        <v>120</v>
      </c>
      <c r="F3" s="11" t="s">
        <v>0</v>
      </c>
    </row>
    <row r="4" spans="1:6" ht="31.2" x14ac:dyDescent="0.3">
      <c r="A4" s="8">
        <v>0.4375</v>
      </c>
      <c r="B4" s="10">
        <f>+A4+(15/1440)</f>
        <v>0.44791666666666669</v>
      </c>
      <c r="C4" s="10">
        <f>+A4+Schedule!$D$7</f>
        <v>0.72916666666666674</v>
      </c>
      <c r="D4" s="10">
        <f>+B4+Schedule!$D$7</f>
        <v>0.73958333333333337</v>
      </c>
      <c r="E4" s="1" t="s">
        <v>1</v>
      </c>
      <c r="F4" s="2" t="s">
        <v>124</v>
      </c>
    </row>
    <row r="5" spans="1:6" x14ac:dyDescent="0.3">
      <c r="A5" s="8">
        <f>+B4</f>
        <v>0.44791666666666669</v>
      </c>
      <c r="B5" s="10">
        <f>+A5+(15/1440)</f>
        <v>0.45833333333333337</v>
      </c>
      <c r="C5" s="10">
        <f>+A5+Schedule!$D$7</f>
        <v>0.73958333333333337</v>
      </c>
      <c r="D5" s="10">
        <f>+B5+Schedule!$D$7</f>
        <v>0.75</v>
      </c>
      <c r="E5" s="1" t="s">
        <v>121</v>
      </c>
      <c r="F5" s="2" t="s">
        <v>123</v>
      </c>
    </row>
    <row r="6" spans="1:6" ht="62.4" x14ac:dyDescent="0.3">
      <c r="A6" s="8">
        <f t="shared" ref="A6:A7" si="0">+B5</f>
        <v>0.45833333333333337</v>
      </c>
      <c r="B6" s="10">
        <f t="shared" ref="B6:B7" si="1">+A6+(15/1440)</f>
        <v>0.46875000000000006</v>
      </c>
      <c r="C6" s="10">
        <f>+A6+Schedule!$D$7</f>
        <v>0.75</v>
      </c>
      <c r="D6" s="10">
        <f>+B6+Schedule!$D$7</f>
        <v>0.76041666666666674</v>
      </c>
      <c r="E6" s="1" t="s">
        <v>22</v>
      </c>
      <c r="F6" s="1" t="s">
        <v>21</v>
      </c>
    </row>
    <row r="7" spans="1:6" ht="46.8" x14ac:dyDescent="0.3">
      <c r="A7" s="8">
        <f t="shared" si="0"/>
        <v>0.46875000000000006</v>
      </c>
      <c r="B7" s="10">
        <f t="shared" si="1"/>
        <v>0.47916666666666674</v>
      </c>
      <c r="C7" s="10">
        <f>+A7+Schedule!$D$7</f>
        <v>0.76041666666666674</v>
      </c>
      <c r="D7" s="10">
        <f>+B7+Schedule!$D$7</f>
        <v>0.77083333333333348</v>
      </c>
      <c r="E7" s="1" t="s">
        <v>12</v>
      </c>
      <c r="F7" s="2" t="s">
        <v>11</v>
      </c>
    </row>
    <row r="9" spans="1:6" x14ac:dyDescent="0.3">
      <c r="A9" s="12" t="s">
        <v>157</v>
      </c>
      <c r="B9" s="37"/>
      <c r="C9" s="37"/>
      <c r="D9" s="13"/>
      <c r="E9" s="76" t="s">
        <v>117</v>
      </c>
      <c r="F9" s="76"/>
    </row>
    <row r="10" spans="1:6" x14ac:dyDescent="0.3">
      <c r="A10" s="74" t="s">
        <v>185</v>
      </c>
      <c r="B10" s="75"/>
      <c r="C10" s="78" t="s">
        <v>186</v>
      </c>
      <c r="D10" s="75"/>
      <c r="E10" s="77"/>
      <c r="F10" s="77"/>
    </row>
    <row r="11" spans="1:6" x14ac:dyDescent="0.3">
      <c r="A11" s="3" t="s">
        <v>118</v>
      </c>
      <c r="B11" s="15" t="s">
        <v>119</v>
      </c>
      <c r="C11" s="3" t="s">
        <v>118</v>
      </c>
      <c r="D11" s="15" t="s">
        <v>119</v>
      </c>
      <c r="E11" s="1" t="s">
        <v>120</v>
      </c>
      <c r="F11" s="1" t="s">
        <v>0</v>
      </c>
    </row>
    <row r="12" spans="1:6" ht="31.2" x14ac:dyDescent="0.3">
      <c r="A12" s="55">
        <v>0.47916666666666669</v>
      </c>
      <c r="B12" s="56">
        <f>+A12+(15/1440)</f>
        <v>0.48958333333333337</v>
      </c>
      <c r="C12" s="56">
        <f>+A12+Schedule!$D$7</f>
        <v>0.77083333333333337</v>
      </c>
      <c r="D12" s="56">
        <f>+B12+Schedule!$D$7</f>
        <v>0.78125</v>
      </c>
      <c r="E12" s="40" t="s">
        <v>25</v>
      </c>
      <c r="F12" s="40" t="s">
        <v>24</v>
      </c>
    </row>
    <row r="13" spans="1:6" ht="31.2" x14ac:dyDescent="0.3">
      <c r="A13" s="55">
        <f>+B12</f>
        <v>0.48958333333333337</v>
      </c>
      <c r="B13" s="56">
        <f>+A13+(15/1440)</f>
        <v>0.5</v>
      </c>
      <c r="C13" s="56">
        <f>+A13+Schedule!$D$7</f>
        <v>0.78125</v>
      </c>
      <c r="D13" s="56">
        <f>+B13+Schedule!$D$7</f>
        <v>0.79166666666666674</v>
      </c>
      <c r="E13" s="40" t="s">
        <v>20</v>
      </c>
      <c r="F13" s="41" t="s">
        <v>134</v>
      </c>
    </row>
    <row r="14" spans="1:6" ht="31.2" x14ac:dyDescent="0.3">
      <c r="A14" s="8">
        <f t="shared" ref="A14:A15" si="2">+B13</f>
        <v>0.5</v>
      </c>
      <c r="B14" s="10">
        <f t="shared" ref="B14:B15" si="3">+A14+(15/1440)</f>
        <v>0.51041666666666663</v>
      </c>
      <c r="C14" s="10">
        <f>+A14+Schedule!$D$7</f>
        <v>0.79166666666666674</v>
      </c>
      <c r="D14" s="10">
        <f>+B14+Schedule!$D$7</f>
        <v>0.80208333333333326</v>
      </c>
      <c r="E14" s="1" t="s">
        <v>8</v>
      </c>
      <c r="F14" s="2" t="s">
        <v>7</v>
      </c>
    </row>
    <row r="15" spans="1:6" x14ac:dyDescent="0.3">
      <c r="A15" s="8">
        <f t="shared" si="2"/>
        <v>0.51041666666666663</v>
      </c>
      <c r="B15" s="10">
        <f t="shared" si="3"/>
        <v>0.52083333333333326</v>
      </c>
      <c r="C15" s="10">
        <f>+A15+Schedule!$D$7</f>
        <v>0.80208333333333326</v>
      </c>
      <c r="D15" s="10">
        <f>+B15+Schedule!$D$7</f>
        <v>0.8125</v>
      </c>
      <c r="E15" s="1" t="s">
        <v>203</v>
      </c>
      <c r="F15" s="2" t="s">
        <v>2</v>
      </c>
    </row>
    <row r="17" spans="1:6" x14ac:dyDescent="0.3">
      <c r="A17" s="12" t="s">
        <v>156</v>
      </c>
      <c r="B17" s="37"/>
      <c r="C17" s="37"/>
      <c r="D17" s="13"/>
      <c r="E17" s="76" t="s">
        <v>117</v>
      </c>
      <c r="F17" s="76"/>
    </row>
    <row r="18" spans="1:6" x14ac:dyDescent="0.3">
      <c r="A18" s="74" t="s">
        <v>185</v>
      </c>
      <c r="B18" s="75"/>
      <c r="C18" s="74" t="s">
        <v>186</v>
      </c>
      <c r="D18" s="75"/>
      <c r="E18" s="77"/>
      <c r="F18" s="77"/>
    </row>
    <row r="19" spans="1:6" x14ac:dyDescent="0.3">
      <c r="A19" s="3" t="s">
        <v>118</v>
      </c>
      <c r="B19" s="3" t="s">
        <v>119</v>
      </c>
      <c r="C19" s="3" t="s">
        <v>118</v>
      </c>
      <c r="D19" s="3" t="s">
        <v>119</v>
      </c>
      <c r="E19" s="11" t="s">
        <v>120</v>
      </c>
      <c r="F19" s="11" t="s">
        <v>0</v>
      </c>
    </row>
    <row r="20" spans="1:6" ht="31.2" x14ac:dyDescent="0.3">
      <c r="A20" s="8">
        <v>0.52083333333333337</v>
      </c>
      <c r="B20" s="8">
        <f>+A20+(15/1440)</f>
        <v>0.53125</v>
      </c>
      <c r="C20" s="10">
        <f>+A20+Schedule!$D$7</f>
        <v>0.8125</v>
      </c>
      <c r="D20" s="10">
        <f>+B20+Schedule!$D$7</f>
        <v>0.82291666666666674</v>
      </c>
      <c r="E20" s="1" t="s">
        <v>27</v>
      </c>
      <c r="F20" s="2" t="s">
        <v>143</v>
      </c>
    </row>
    <row r="21" spans="1:6" ht="31.2" x14ac:dyDescent="0.3">
      <c r="A21" s="8">
        <f>+B20</f>
        <v>0.53125</v>
      </c>
      <c r="B21" s="8">
        <f>+A21+(15/1440)</f>
        <v>0.54166666666666663</v>
      </c>
      <c r="C21" s="10">
        <f>+A21+Schedule!$D$7</f>
        <v>0.82291666666666674</v>
      </c>
      <c r="D21" s="10">
        <f>+B21+Schedule!$D$7</f>
        <v>0.83333333333333326</v>
      </c>
      <c r="E21" s="1" t="s">
        <v>43</v>
      </c>
      <c r="F21" s="2" t="s">
        <v>42</v>
      </c>
    </row>
    <row r="22" spans="1:6" ht="46.8" x14ac:dyDescent="0.3">
      <c r="A22" s="8">
        <f t="shared" ref="A22:A23" si="4">+B21</f>
        <v>0.54166666666666663</v>
      </c>
      <c r="B22" s="8">
        <f t="shared" ref="B22:B23" si="5">+A22+(15/1440)</f>
        <v>0.55208333333333326</v>
      </c>
      <c r="C22" s="10">
        <f>+A22+Schedule!$D$7</f>
        <v>0.83333333333333326</v>
      </c>
      <c r="D22" s="10">
        <f>+B22+Schedule!$D$7</f>
        <v>0.84375</v>
      </c>
      <c r="E22" s="1" t="s">
        <v>55</v>
      </c>
      <c r="F22" s="2" t="s">
        <v>144</v>
      </c>
    </row>
    <row r="23" spans="1:6" ht="31.2" x14ac:dyDescent="0.3">
      <c r="A23" s="8">
        <f t="shared" si="4"/>
        <v>0.55208333333333326</v>
      </c>
      <c r="B23" s="8">
        <f t="shared" si="5"/>
        <v>0.56249999999999989</v>
      </c>
      <c r="C23" s="10">
        <f>+A23+Schedule!$D$7</f>
        <v>0.84375</v>
      </c>
      <c r="D23" s="10">
        <f>+B23+Schedule!$D$7</f>
        <v>0.85416666666666652</v>
      </c>
      <c r="E23" s="1" t="s">
        <v>93</v>
      </c>
      <c r="F23" s="2" t="s">
        <v>145</v>
      </c>
    </row>
    <row r="25" spans="1:6" x14ac:dyDescent="0.3">
      <c r="A25" s="12" t="s">
        <v>169</v>
      </c>
      <c r="B25" s="37"/>
      <c r="C25" s="37"/>
      <c r="D25" s="13"/>
      <c r="E25" s="76" t="s">
        <v>117</v>
      </c>
      <c r="F25" s="76"/>
    </row>
    <row r="26" spans="1:6" x14ac:dyDescent="0.3">
      <c r="A26" s="74" t="s">
        <v>185</v>
      </c>
      <c r="B26" s="78"/>
      <c r="C26" s="78" t="s">
        <v>186</v>
      </c>
      <c r="D26" s="75"/>
      <c r="E26" s="77"/>
      <c r="F26" s="77"/>
    </row>
    <row r="27" spans="1:6" x14ac:dyDescent="0.3">
      <c r="A27" s="3" t="s">
        <v>118</v>
      </c>
      <c r="B27" s="3" t="s">
        <v>119</v>
      </c>
      <c r="C27" s="3" t="s">
        <v>118</v>
      </c>
      <c r="D27" s="3" t="s">
        <v>119</v>
      </c>
      <c r="E27" s="11" t="s">
        <v>120</v>
      </c>
      <c r="F27" s="11" t="s">
        <v>0</v>
      </c>
    </row>
    <row r="28" spans="1:6" ht="31.2" x14ac:dyDescent="0.3">
      <c r="A28" s="8">
        <v>0.60416666666666663</v>
      </c>
      <c r="B28" s="8">
        <f>+A28+(15/1440)</f>
        <v>0.61458333333333326</v>
      </c>
      <c r="C28" s="10">
        <f>+A28+Schedule!$D$7</f>
        <v>0.89583333333333326</v>
      </c>
      <c r="D28" s="10">
        <f>+B28+Schedule!$D$7</f>
        <v>0.90625</v>
      </c>
      <c r="E28" s="1" t="s">
        <v>47</v>
      </c>
      <c r="F28" s="2" t="s">
        <v>178</v>
      </c>
    </row>
    <row r="29" spans="1:6" ht="46.8" x14ac:dyDescent="0.3">
      <c r="A29" s="8">
        <f>+B28</f>
        <v>0.61458333333333326</v>
      </c>
      <c r="B29" s="8">
        <f>+A29+(15/1440)</f>
        <v>0.62499999999999989</v>
      </c>
      <c r="C29" s="10">
        <f>+A29+Schedule!$D$7</f>
        <v>0.90625</v>
      </c>
      <c r="D29" s="10">
        <f>+B29+Schedule!$D$7</f>
        <v>0.91666666666666652</v>
      </c>
      <c r="E29" s="1" t="s">
        <v>46</v>
      </c>
      <c r="F29" s="2" t="s">
        <v>45</v>
      </c>
    </row>
    <row r="30" spans="1:6" ht="46.8" x14ac:dyDescent="0.3">
      <c r="A30" s="8">
        <f t="shared" ref="A30:A31" si="6">+B29</f>
        <v>0.62499999999999989</v>
      </c>
      <c r="B30" s="8">
        <f t="shared" ref="B30:B31" si="7">+A30+(15/1440)</f>
        <v>0.63541666666666652</v>
      </c>
      <c r="C30" s="10">
        <f>+A30+Schedule!$D$7</f>
        <v>0.91666666666666652</v>
      </c>
      <c r="D30" s="10">
        <f>+B30+Schedule!$D$7</f>
        <v>0.92708333333333326</v>
      </c>
      <c r="E30" s="1" t="s">
        <v>74</v>
      </c>
      <c r="F30" s="2" t="s">
        <v>73</v>
      </c>
    </row>
    <row r="31" spans="1:6" ht="46.8" x14ac:dyDescent="0.3">
      <c r="A31" s="8">
        <f t="shared" si="6"/>
        <v>0.63541666666666652</v>
      </c>
      <c r="B31" s="8">
        <f t="shared" si="7"/>
        <v>0.64583333333333315</v>
      </c>
      <c r="C31" s="10">
        <f>+A31+Schedule!$D$7</f>
        <v>0.92708333333333326</v>
      </c>
      <c r="D31" s="10">
        <f>+B31+Schedule!$D$7</f>
        <v>0.93749999999999978</v>
      </c>
      <c r="E31" s="1" t="s">
        <v>78</v>
      </c>
      <c r="F31" s="2" t="s">
        <v>179</v>
      </c>
    </row>
    <row r="33" spans="1:6" x14ac:dyDescent="0.3">
      <c r="A33" s="12" t="s">
        <v>162</v>
      </c>
      <c r="B33" s="37"/>
      <c r="C33" s="37"/>
      <c r="D33" s="13"/>
      <c r="E33" s="76" t="s">
        <v>117</v>
      </c>
      <c r="F33" s="76"/>
    </row>
    <row r="34" spans="1:6" x14ac:dyDescent="0.3">
      <c r="A34" s="74" t="s">
        <v>185</v>
      </c>
      <c r="B34" s="75"/>
      <c r="C34" s="74" t="s">
        <v>186</v>
      </c>
      <c r="D34" s="75"/>
      <c r="E34" s="77"/>
      <c r="F34" s="77"/>
    </row>
    <row r="35" spans="1:6" x14ac:dyDescent="0.3">
      <c r="A35" s="3" t="s">
        <v>118</v>
      </c>
      <c r="B35" s="3" t="s">
        <v>119</v>
      </c>
      <c r="C35" s="3" t="s">
        <v>118</v>
      </c>
      <c r="D35" s="3" t="s">
        <v>119</v>
      </c>
      <c r="E35" s="1" t="s">
        <v>120</v>
      </c>
      <c r="F35" s="1" t="s">
        <v>0</v>
      </c>
    </row>
    <row r="36" spans="1:6" ht="31.2" x14ac:dyDescent="0.3">
      <c r="A36" s="8">
        <v>0.64583333333333337</v>
      </c>
      <c r="B36" s="8">
        <f>+A36+(15/1440)</f>
        <v>0.65625</v>
      </c>
      <c r="C36" s="10">
        <f>+A36+Schedule!$D$7</f>
        <v>0.9375</v>
      </c>
      <c r="D36" s="10">
        <f>+B36+Schedule!$D$7</f>
        <v>0.94791666666666674</v>
      </c>
      <c r="E36" s="1" t="s">
        <v>88</v>
      </c>
      <c r="F36" s="1" t="s">
        <v>87</v>
      </c>
    </row>
    <row r="37" spans="1:6" ht="31.2" x14ac:dyDescent="0.3">
      <c r="A37" s="8">
        <f>+B36</f>
        <v>0.65625</v>
      </c>
      <c r="B37" s="8">
        <f>+A37+(15/1440)</f>
        <v>0.66666666666666663</v>
      </c>
      <c r="C37" s="10">
        <f>+A37+Schedule!$D$7</f>
        <v>0.94791666666666674</v>
      </c>
      <c r="D37" s="10">
        <f>+B37+Schedule!$D$7</f>
        <v>0.95833333333333326</v>
      </c>
      <c r="E37" s="1" t="s">
        <v>90</v>
      </c>
      <c r="F37" s="1" t="s">
        <v>89</v>
      </c>
    </row>
    <row r="38" spans="1:6" ht="31.2" x14ac:dyDescent="0.3">
      <c r="A38" s="8">
        <f t="shared" ref="A38:A39" si="8">+B37</f>
        <v>0.66666666666666663</v>
      </c>
      <c r="B38" s="8">
        <f t="shared" ref="B38:B39" si="9">+A38+(15/1440)</f>
        <v>0.67708333333333326</v>
      </c>
      <c r="C38" s="10">
        <f>+A38+Schedule!$D$7</f>
        <v>0.95833333333333326</v>
      </c>
      <c r="D38" s="10">
        <f>+B38+Schedule!$D$7</f>
        <v>0.96875</v>
      </c>
      <c r="E38" s="1" t="s">
        <v>99</v>
      </c>
      <c r="F38" s="2" t="s">
        <v>176</v>
      </c>
    </row>
    <row r="39" spans="1:6" ht="31.2" x14ac:dyDescent="0.3">
      <c r="A39" s="8">
        <f t="shared" si="8"/>
        <v>0.67708333333333326</v>
      </c>
      <c r="B39" s="8">
        <f t="shared" si="9"/>
        <v>0.68749999999999989</v>
      </c>
      <c r="C39" s="10">
        <f>+A39+Schedule!$D$7</f>
        <v>0.96875</v>
      </c>
      <c r="D39" s="10">
        <f>+B39+Schedule!$D$7</f>
        <v>0.97916666666666652</v>
      </c>
      <c r="E39" s="1" t="s">
        <v>100</v>
      </c>
      <c r="F39" s="2" t="s">
        <v>177</v>
      </c>
    </row>
    <row r="41" spans="1:6" x14ac:dyDescent="0.3">
      <c r="A41" s="12" t="s">
        <v>113</v>
      </c>
      <c r="B41" s="37"/>
      <c r="C41" s="37"/>
      <c r="D41" s="13"/>
      <c r="E41" s="76" t="s">
        <v>117</v>
      </c>
      <c r="F41" s="76"/>
    </row>
    <row r="42" spans="1:6" x14ac:dyDescent="0.3">
      <c r="A42" s="74" t="s">
        <v>185</v>
      </c>
      <c r="B42" s="75"/>
      <c r="C42" s="74" t="s">
        <v>186</v>
      </c>
      <c r="D42" s="75"/>
      <c r="E42" s="77"/>
      <c r="F42" s="77"/>
    </row>
    <row r="43" spans="1:6" x14ac:dyDescent="0.3">
      <c r="A43" s="3" t="s">
        <v>118</v>
      </c>
      <c r="B43" s="3" t="s">
        <v>119</v>
      </c>
      <c r="C43" s="3" t="s">
        <v>118</v>
      </c>
      <c r="D43" s="3" t="s">
        <v>119</v>
      </c>
      <c r="E43" s="11" t="s">
        <v>120</v>
      </c>
      <c r="F43" s="11" t="s">
        <v>0</v>
      </c>
    </row>
    <row r="44" spans="1:6" ht="31.2" x14ac:dyDescent="0.3">
      <c r="A44" s="8">
        <v>0.6875</v>
      </c>
      <c r="B44" s="8">
        <f>+A44+(15/1440)</f>
        <v>0.69791666666666663</v>
      </c>
      <c r="C44" s="10">
        <f>+A44+Schedule!$D$7</f>
        <v>0.97916666666666674</v>
      </c>
      <c r="D44" s="10">
        <f>+B44+Schedule!$D$7</f>
        <v>0.98958333333333326</v>
      </c>
      <c r="E44" s="1" t="s">
        <v>31</v>
      </c>
      <c r="F44" s="2" t="s">
        <v>30</v>
      </c>
    </row>
    <row r="45" spans="1:6" ht="31.2" x14ac:dyDescent="0.3">
      <c r="A45" s="8">
        <f>+B44</f>
        <v>0.69791666666666663</v>
      </c>
      <c r="B45" s="8">
        <f>+A45+(15/1440)</f>
        <v>0.70833333333333326</v>
      </c>
      <c r="C45" s="10">
        <f>+A45+Schedule!$D$7</f>
        <v>0.98958333333333326</v>
      </c>
      <c r="D45" s="10">
        <f>+B45+Schedule!$D$7</f>
        <v>1</v>
      </c>
      <c r="E45" s="1" t="s">
        <v>34</v>
      </c>
      <c r="F45" s="2" t="s">
        <v>154</v>
      </c>
    </row>
    <row r="46" spans="1:6" x14ac:dyDescent="0.3">
      <c r="A46" s="8">
        <f t="shared" ref="A46:A47" si="10">+B45</f>
        <v>0.70833333333333326</v>
      </c>
      <c r="B46" s="8">
        <f t="shared" ref="B46:B47" si="11">+A46+(15/1440)</f>
        <v>0.71874999999999989</v>
      </c>
      <c r="C46" s="10">
        <f>+A46+Schedule!$D$7</f>
        <v>1</v>
      </c>
      <c r="D46" s="10">
        <f>+B46+Schedule!$D$7</f>
        <v>1.0104166666666665</v>
      </c>
      <c r="E46" s="1" t="s">
        <v>57</v>
      </c>
      <c r="F46" s="2" t="s">
        <v>155</v>
      </c>
    </row>
    <row r="47" spans="1:6" ht="31.2" x14ac:dyDescent="0.3">
      <c r="A47" s="8">
        <f t="shared" si="10"/>
        <v>0.71874999999999989</v>
      </c>
      <c r="B47" s="8">
        <f t="shared" si="11"/>
        <v>0.72916666666666652</v>
      </c>
      <c r="C47" s="10">
        <f>+A47+Schedule!$D$7</f>
        <v>1.0104166666666665</v>
      </c>
      <c r="D47" s="10">
        <f>+B47+Schedule!$D$7</f>
        <v>1.0208333333333333</v>
      </c>
      <c r="E47" s="1" t="s">
        <v>59</v>
      </c>
      <c r="F47" s="2" t="s">
        <v>58</v>
      </c>
    </row>
    <row r="49" spans="1:6" x14ac:dyDescent="0.3">
      <c r="A49" s="12" t="s">
        <v>163</v>
      </c>
      <c r="B49" s="37"/>
      <c r="C49" s="37"/>
      <c r="D49" s="13"/>
      <c r="E49" s="76" t="s">
        <v>117</v>
      </c>
      <c r="F49" s="76"/>
    </row>
    <row r="50" spans="1:6" x14ac:dyDescent="0.3">
      <c r="A50" s="74" t="s">
        <v>185</v>
      </c>
      <c r="B50" s="75"/>
      <c r="C50" s="74" t="s">
        <v>186</v>
      </c>
      <c r="D50" s="75"/>
      <c r="E50" s="77"/>
      <c r="F50" s="77"/>
    </row>
    <row r="51" spans="1:6" x14ac:dyDescent="0.3">
      <c r="A51" s="3" t="s">
        <v>118</v>
      </c>
      <c r="B51" s="3" t="s">
        <v>119</v>
      </c>
      <c r="C51" s="3" t="s">
        <v>118</v>
      </c>
      <c r="D51" s="3" t="s">
        <v>119</v>
      </c>
      <c r="E51" s="1" t="s">
        <v>120</v>
      </c>
      <c r="F51" s="1" t="s">
        <v>0</v>
      </c>
    </row>
    <row r="52" spans="1:6" ht="31.2" x14ac:dyDescent="0.3">
      <c r="A52" s="8">
        <v>0.72916666666666663</v>
      </c>
      <c r="B52" s="8">
        <f>+A52+(15/1440)</f>
        <v>0.73958333333333326</v>
      </c>
      <c r="C52" s="10">
        <f>+A52+Schedule!$D$7</f>
        <v>1.0208333333333333</v>
      </c>
      <c r="D52" s="10">
        <f>+B52+Schedule!$D$7</f>
        <v>1.03125</v>
      </c>
      <c r="E52" s="1" t="s">
        <v>38</v>
      </c>
      <c r="F52" s="1" t="s">
        <v>37</v>
      </c>
    </row>
    <row r="53" spans="1:6" ht="31.2" x14ac:dyDescent="0.3">
      <c r="A53" s="8">
        <f>+B52</f>
        <v>0.73958333333333326</v>
      </c>
      <c r="B53" s="8">
        <f>+A53+(15/1440)</f>
        <v>0.74999999999999989</v>
      </c>
      <c r="C53" s="10">
        <f>+A53+Schedule!$D$7</f>
        <v>1.03125</v>
      </c>
      <c r="D53" s="10">
        <f>+B53+Schedule!$D$7</f>
        <v>1.0416666666666665</v>
      </c>
      <c r="E53" s="1" t="s">
        <v>54</v>
      </c>
      <c r="F53" s="1" t="s">
        <v>53</v>
      </c>
    </row>
    <row r="54" spans="1:6" ht="31.2" x14ac:dyDescent="0.3">
      <c r="A54" s="8">
        <f t="shared" ref="A54:A55" si="12">+B53</f>
        <v>0.74999999999999989</v>
      </c>
      <c r="B54" s="8">
        <f t="shared" ref="B54:B55" si="13">+A54+(15/1440)</f>
        <v>0.76041666666666652</v>
      </c>
      <c r="C54" s="10">
        <f>+A54+Schedule!$D$7</f>
        <v>1.0416666666666665</v>
      </c>
      <c r="D54" s="10">
        <f>+B54+Schedule!$D$7</f>
        <v>1.0520833333333333</v>
      </c>
      <c r="E54" s="1" t="s">
        <v>72</v>
      </c>
      <c r="F54" s="1" t="s">
        <v>175</v>
      </c>
    </row>
    <row r="55" spans="1:6" ht="31.2" x14ac:dyDescent="0.3">
      <c r="A55" s="8">
        <f t="shared" si="12"/>
        <v>0.76041666666666652</v>
      </c>
      <c r="B55" s="8">
        <f t="shared" si="13"/>
        <v>0.77083333333333315</v>
      </c>
      <c r="C55" s="10">
        <f>+A55+Schedule!$D$7</f>
        <v>1.0520833333333333</v>
      </c>
      <c r="D55" s="10">
        <f>+B55+Schedule!$D$7</f>
        <v>1.0624999999999998</v>
      </c>
      <c r="E55" s="1" t="s">
        <v>77</v>
      </c>
      <c r="F55" s="1" t="s">
        <v>76</v>
      </c>
    </row>
  </sheetData>
  <mergeCells count="28">
    <mergeCell ref="E17:E18"/>
    <mergeCell ref="F17:F18"/>
    <mergeCell ref="E41:E42"/>
    <mergeCell ref="F41:F42"/>
    <mergeCell ref="A42:B42"/>
    <mergeCell ref="C42:D42"/>
    <mergeCell ref="A18:B18"/>
    <mergeCell ref="C18:D18"/>
    <mergeCell ref="E49:E50"/>
    <mergeCell ref="F49:F50"/>
    <mergeCell ref="A50:B50"/>
    <mergeCell ref="C50:D50"/>
    <mergeCell ref="E25:E26"/>
    <mergeCell ref="F25:F26"/>
    <mergeCell ref="A34:B34"/>
    <mergeCell ref="C34:D34"/>
    <mergeCell ref="E33:E34"/>
    <mergeCell ref="F33:F34"/>
    <mergeCell ref="A26:B26"/>
    <mergeCell ref="C26:D26"/>
    <mergeCell ref="A2:B2"/>
    <mergeCell ref="C2:D2"/>
    <mergeCell ref="E1:E2"/>
    <mergeCell ref="F1:F2"/>
    <mergeCell ref="E9:E10"/>
    <mergeCell ref="F9:F10"/>
    <mergeCell ref="A10:B10"/>
    <mergeCell ref="C10:D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413C6-1646-4E2C-9693-1B66338643EA}">
  <dimension ref="A1:F55"/>
  <sheetViews>
    <sheetView workbookViewId="0">
      <selection activeCell="A20" sqref="A20"/>
    </sheetView>
  </sheetViews>
  <sheetFormatPr baseColWidth="10" defaultColWidth="11.33203125" defaultRowHeight="15.6" x14ac:dyDescent="0.3"/>
  <cols>
    <col min="1" max="4" width="15.6640625" style="9" customWidth="1"/>
    <col min="5" max="5" width="60.77734375" style="9" customWidth="1"/>
    <col min="6" max="6" width="60.77734375" style="9" bestFit="1" customWidth="1"/>
    <col min="7" max="16384" width="11.33203125" style="9"/>
  </cols>
  <sheetData>
    <row r="1" spans="1:6" x14ac:dyDescent="0.3">
      <c r="A1" s="12" t="s">
        <v>164</v>
      </c>
      <c r="B1" s="37"/>
      <c r="C1" s="37"/>
      <c r="D1" s="13"/>
      <c r="E1" s="76" t="s">
        <v>117</v>
      </c>
      <c r="F1" s="76"/>
    </row>
    <row r="2" spans="1:6" x14ac:dyDescent="0.3">
      <c r="A2" s="74" t="s">
        <v>185</v>
      </c>
      <c r="B2" s="75"/>
      <c r="C2" s="74" t="s">
        <v>186</v>
      </c>
      <c r="D2" s="75"/>
      <c r="E2" s="77"/>
      <c r="F2" s="77"/>
    </row>
    <row r="3" spans="1:6" x14ac:dyDescent="0.3">
      <c r="A3" s="1" t="s">
        <v>118</v>
      </c>
      <c r="B3" s="1" t="s">
        <v>119</v>
      </c>
      <c r="C3" s="1" t="s">
        <v>118</v>
      </c>
      <c r="D3" s="1" t="s">
        <v>119</v>
      </c>
      <c r="E3" s="1" t="s">
        <v>120</v>
      </c>
      <c r="F3" s="1" t="s">
        <v>0</v>
      </c>
    </row>
    <row r="4" spans="1:6" ht="31.2" x14ac:dyDescent="0.3">
      <c r="A4" s="16">
        <v>0.4375</v>
      </c>
      <c r="B4" s="35">
        <f>+A4+(15/1440)</f>
        <v>0.44791666666666669</v>
      </c>
      <c r="C4" s="10">
        <f>+A4+Schedule!$D$7</f>
        <v>0.72916666666666674</v>
      </c>
      <c r="D4" s="10">
        <f>+B4+Schedule!$D$7</f>
        <v>0.73958333333333337</v>
      </c>
      <c r="E4" s="1" t="s">
        <v>4</v>
      </c>
      <c r="F4" s="2" t="s">
        <v>3</v>
      </c>
    </row>
    <row r="5" spans="1:6" x14ac:dyDescent="0.3">
      <c r="A5" s="16">
        <f>+B4</f>
        <v>0.44791666666666669</v>
      </c>
      <c r="B5" s="35">
        <f>+A5+(15/1440)</f>
        <v>0.45833333333333337</v>
      </c>
      <c r="C5" s="10">
        <f>+A5+Schedule!$D$7</f>
        <v>0.73958333333333337</v>
      </c>
      <c r="D5" s="10">
        <f>+B5+Schedule!$D$7</f>
        <v>0.75</v>
      </c>
      <c r="E5" s="1" t="s">
        <v>9</v>
      </c>
      <c r="F5" s="1" t="s">
        <v>132</v>
      </c>
    </row>
    <row r="6" spans="1:6" ht="31.2" x14ac:dyDescent="0.3">
      <c r="A6" s="16">
        <f t="shared" ref="A6:A7" si="0">+B5</f>
        <v>0.45833333333333337</v>
      </c>
      <c r="B6" s="35">
        <f t="shared" ref="B6:B7" si="1">+A6+(15/1440)</f>
        <v>0.46875000000000006</v>
      </c>
      <c r="C6" s="10">
        <f>+A6+Schedule!$D$7</f>
        <v>0.75</v>
      </c>
      <c r="D6" s="10">
        <f>+B6+Schedule!$D$7</f>
        <v>0.76041666666666674</v>
      </c>
      <c r="E6" s="1" t="s">
        <v>10</v>
      </c>
      <c r="F6" s="2" t="s">
        <v>131</v>
      </c>
    </row>
    <row r="7" spans="1:6" ht="31.2" x14ac:dyDescent="0.3">
      <c r="A7" s="16">
        <f t="shared" si="0"/>
        <v>0.46875000000000006</v>
      </c>
      <c r="B7" s="35">
        <f t="shared" si="1"/>
        <v>0.47916666666666674</v>
      </c>
      <c r="C7" s="10">
        <f>+A7+Schedule!$D$7</f>
        <v>0.76041666666666674</v>
      </c>
      <c r="D7" s="10">
        <f>+B7+Schedule!$D$7</f>
        <v>0.77083333333333348</v>
      </c>
      <c r="E7" s="1" t="s">
        <v>16</v>
      </c>
      <c r="F7" s="1" t="s">
        <v>15</v>
      </c>
    </row>
    <row r="9" spans="1:6" x14ac:dyDescent="0.3">
      <c r="A9" s="14" t="s">
        <v>165</v>
      </c>
      <c r="B9" s="38"/>
      <c r="C9" s="38"/>
      <c r="D9" s="39"/>
      <c r="E9" s="76" t="s">
        <v>117</v>
      </c>
      <c r="F9" s="76"/>
    </row>
    <row r="10" spans="1:6" x14ac:dyDescent="0.3">
      <c r="A10" s="74" t="s">
        <v>185</v>
      </c>
      <c r="B10" s="75"/>
      <c r="C10" s="74" t="s">
        <v>186</v>
      </c>
      <c r="D10" s="75"/>
      <c r="E10" s="77"/>
      <c r="F10" s="77"/>
    </row>
    <row r="11" spans="1:6" x14ac:dyDescent="0.3">
      <c r="A11" s="1" t="s">
        <v>118</v>
      </c>
      <c r="B11" s="1" t="s">
        <v>119</v>
      </c>
      <c r="C11" s="1" t="s">
        <v>118</v>
      </c>
      <c r="D11" s="1" t="s">
        <v>119</v>
      </c>
      <c r="E11" s="11" t="s">
        <v>120</v>
      </c>
      <c r="F11" s="11" t="s">
        <v>0</v>
      </c>
    </row>
    <row r="12" spans="1:6" ht="31.2" x14ac:dyDescent="0.3">
      <c r="A12" s="16">
        <v>0.47916666666666669</v>
      </c>
      <c r="B12" s="16">
        <f>+A12+(15/1440)</f>
        <v>0.48958333333333337</v>
      </c>
      <c r="C12" s="10">
        <f>+A12+Schedule!$D$7</f>
        <v>0.77083333333333337</v>
      </c>
      <c r="D12" s="8">
        <f>+B12+Schedule!$D$7</f>
        <v>0.78125</v>
      </c>
      <c r="E12" s="1" t="s">
        <v>33</v>
      </c>
      <c r="F12" s="2" t="s">
        <v>32</v>
      </c>
    </row>
    <row r="13" spans="1:6" x14ac:dyDescent="0.3">
      <c r="A13" s="58">
        <f>+B12</f>
        <v>0.48958333333333337</v>
      </c>
      <c r="B13" s="58">
        <f>+A13+(15/1440)</f>
        <v>0.5</v>
      </c>
      <c r="C13" s="56">
        <f>+A13+Schedule!$D$7</f>
        <v>0.78125</v>
      </c>
      <c r="D13" s="55">
        <f>+B13+Schedule!$D$7</f>
        <v>0.79166666666666674</v>
      </c>
      <c r="E13" s="40" t="s">
        <v>192</v>
      </c>
      <c r="F13" s="40" t="s">
        <v>193</v>
      </c>
    </row>
    <row r="14" spans="1:6" ht="31.2" x14ac:dyDescent="0.3">
      <c r="A14" s="16">
        <f t="shared" ref="A14:A15" si="2">+B13</f>
        <v>0.5</v>
      </c>
      <c r="B14" s="16">
        <f t="shared" ref="B14:B15" si="3">+A14+(15/1440)</f>
        <v>0.51041666666666663</v>
      </c>
      <c r="C14" s="10">
        <f>+A14+Schedule!$D$7</f>
        <v>0.79166666666666674</v>
      </c>
      <c r="D14" s="8">
        <f>+B14+Schedule!$D$7</f>
        <v>0.80208333333333326</v>
      </c>
      <c r="E14" s="1" t="s">
        <v>98</v>
      </c>
      <c r="F14" s="2" t="s">
        <v>180</v>
      </c>
    </row>
    <row r="15" spans="1:6" ht="31.2" x14ac:dyDescent="0.3">
      <c r="A15" s="16">
        <f t="shared" si="2"/>
        <v>0.51041666666666663</v>
      </c>
      <c r="B15" s="16">
        <f t="shared" si="3"/>
        <v>0.52083333333333326</v>
      </c>
      <c r="C15" s="10">
        <f>+A15+Schedule!$D$7</f>
        <v>0.80208333333333326</v>
      </c>
      <c r="D15" s="10">
        <f>+B15+Schedule!$D$7</f>
        <v>0.8125</v>
      </c>
      <c r="E15" s="1" t="s">
        <v>102</v>
      </c>
      <c r="F15" s="1" t="s">
        <v>101</v>
      </c>
    </row>
    <row r="17" spans="1:6" x14ac:dyDescent="0.3">
      <c r="A17" s="14" t="s">
        <v>171</v>
      </c>
      <c r="B17" s="38"/>
      <c r="C17" s="38"/>
      <c r="D17" s="39"/>
      <c r="E17" s="76" t="s">
        <v>117</v>
      </c>
      <c r="F17" s="76"/>
    </row>
    <row r="18" spans="1:6" x14ac:dyDescent="0.3">
      <c r="A18" s="74" t="s">
        <v>185</v>
      </c>
      <c r="B18" s="75"/>
      <c r="C18" s="74" t="s">
        <v>186</v>
      </c>
      <c r="D18" s="75"/>
      <c r="E18" s="77"/>
      <c r="F18" s="77"/>
    </row>
    <row r="19" spans="1:6" x14ac:dyDescent="0.3">
      <c r="A19" s="1" t="s">
        <v>118</v>
      </c>
      <c r="B19" s="1" t="s">
        <v>119</v>
      </c>
      <c r="C19" s="1" t="s">
        <v>118</v>
      </c>
      <c r="D19" s="1" t="s">
        <v>119</v>
      </c>
      <c r="E19" s="11" t="s">
        <v>120</v>
      </c>
      <c r="F19" s="11" t="s">
        <v>0</v>
      </c>
    </row>
    <row r="20" spans="1:6" ht="46.8" x14ac:dyDescent="0.3">
      <c r="A20" s="16">
        <v>0.52083333333333337</v>
      </c>
      <c r="B20" s="16">
        <f>+A20+(15/1440)</f>
        <v>0.53125</v>
      </c>
      <c r="C20" s="10">
        <f>+A20+Schedule!$D$7</f>
        <v>0.8125</v>
      </c>
      <c r="D20" s="10">
        <f>+B20+Schedule!$D$7</f>
        <v>0.82291666666666674</v>
      </c>
      <c r="E20" s="1" t="s">
        <v>65</v>
      </c>
      <c r="F20" s="2" t="s">
        <v>151</v>
      </c>
    </row>
    <row r="21" spans="1:6" ht="31.2" x14ac:dyDescent="0.3">
      <c r="A21" s="16">
        <f>+B20</f>
        <v>0.53125</v>
      </c>
      <c r="B21" s="16">
        <f>+A21+(15/1440)</f>
        <v>0.54166666666666663</v>
      </c>
      <c r="C21" s="10">
        <f>+A21+Schedule!$D$7</f>
        <v>0.82291666666666674</v>
      </c>
      <c r="D21" s="10">
        <f>+B21+Schedule!$D$7</f>
        <v>0.83333333333333326</v>
      </c>
      <c r="E21" s="1" t="s">
        <v>79</v>
      </c>
      <c r="F21" s="2" t="s">
        <v>152</v>
      </c>
    </row>
    <row r="22" spans="1:6" s="17" customFormat="1" x14ac:dyDescent="0.3">
      <c r="A22" s="16">
        <f t="shared" ref="A22:A23" si="4">+B21</f>
        <v>0.54166666666666663</v>
      </c>
      <c r="B22" s="16">
        <f t="shared" ref="B22:B23" si="5">+A22+(15/1440)</f>
        <v>0.55208333333333326</v>
      </c>
      <c r="C22" s="10">
        <f>+A22+Schedule!$D$7</f>
        <v>0.83333333333333326</v>
      </c>
      <c r="D22" s="10">
        <f>+B22+Schedule!$D$7</f>
        <v>0.84375</v>
      </c>
      <c r="E22" s="1" t="s">
        <v>84</v>
      </c>
      <c r="F22" s="2" t="s">
        <v>153</v>
      </c>
    </row>
    <row r="23" spans="1:6" ht="31.2" x14ac:dyDescent="0.3">
      <c r="A23" s="16">
        <f t="shared" si="4"/>
        <v>0.55208333333333326</v>
      </c>
      <c r="B23" s="16">
        <f t="shared" si="5"/>
        <v>0.56249999999999989</v>
      </c>
      <c r="C23" s="10">
        <f>+A23+Schedule!$D$7</f>
        <v>0.84375</v>
      </c>
      <c r="D23" s="10">
        <f>+B23+Schedule!$D$7</f>
        <v>0.85416666666666652</v>
      </c>
      <c r="E23" s="1" t="s">
        <v>97</v>
      </c>
      <c r="F23" s="2" t="s">
        <v>96</v>
      </c>
    </row>
    <row r="25" spans="1:6" x14ac:dyDescent="0.3">
      <c r="A25" s="14" t="s">
        <v>170</v>
      </c>
      <c r="B25" s="38"/>
      <c r="C25" s="38"/>
      <c r="D25" s="39"/>
      <c r="E25" s="76" t="s">
        <v>117</v>
      </c>
      <c r="F25" s="76"/>
    </row>
    <row r="26" spans="1:6" x14ac:dyDescent="0.3">
      <c r="A26" s="74" t="s">
        <v>185</v>
      </c>
      <c r="B26" s="75"/>
      <c r="C26" s="74" t="s">
        <v>186</v>
      </c>
      <c r="D26" s="75"/>
      <c r="E26" s="77"/>
      <c r="F26" s="77"/>
    </row>
    <row r="27" spans="1:6" x14ac:dyDescent="0.3">
      <c r="A27" s="1" t="s">
        <v>118</v>
      </c>
      <c r="B27" s="1" t="s">
        <v>119</v>
      </c>
      <c r="C27" s="1" t="s">
        <v>118</v>
      </c>
      <c r="D27" s="1" t="s">
        <v>119</v>
      </c>
      <c r="E27" s="1" t="s">
        <v>120</v>
      </c>
      <c r="F27" s="1" t="s">
        <v>0</v>
      </c>
    </row>
    <row r="28" spans="1:6" ht="46.8" x14ac:dyDescent="0.3">
      <c r="A28" s="16">
        <v>0.60416666666666663</v>
      </c>
      <c r="B28" s="16">
        <f>+A28+(15/1440)</f>
        <v>0.61458333333333326</v>
      </c>
      <c r="C28" s="10">
        <f>+A28+Schedule!$D$7</f>
        <v>0.89583333333333326</v>
      </c>
      <c r="D28" s="10">
        <f>+B28+Schedule!$D$7</f>
        <v>0.90625</v>
      </c>
      <c r="E28" s="1" t="s">
        <v>71</v>
      </c>
      <c r="F28" s="1" t="s">
        <v>70</v>
      </c>
    </row>
    <row r="29" spans="1:6" x14ac:dyDescent="0.3">
      <c r="A29" s="16">
        <f>+B28</f>
        <v>0.61458333333333326</v>
      </c>
      <c r="B29" s="16">
        <f>+A29+(15/1440)</f>
        <v>0.62499999999999989</v>
      </c>
      <c r="C29" s="10">
        <f>+A29+Schedule!$D$7</f>
        <v>0.90625</v>
      </c>
      <c r="D29" s="10">
        <f>+B29+Schedule!$D$7</f>
        <v>0.91666666666666652</v>
      </c>
      <c r="E29" s="1" t="s">
        <v>92</v>
      </c>
      <c r="F29" s="1" t="s">
        <v>91</v>
      </c>
    </row>
    <row r="30" spans="1:6" ht="46.8" x14ac:dyDescent="0.3">
      <c r="A30" s="16">
        <f t="shared" ref="A30:A31" si="6">+B29</f>
        <v>0.62499999999999989</v>
      </c>
      <c r="B30" s="16">
        <f t="shared" ref="B30:B31" si="7">+A30+(15/1440)</f>
        <v>0.63541666666666652</v>
      </c>
      <c r="C30" s="10">
        <f>+A30+Schedule!$D$7</f>
        <v>0.91666666666666652</v>
      </c>
      <c r="D30" s="10">
        <f>+B30+Schedule!$D$7</f>
        <v>0.92708333333333326</v>
      </c>
      <c r="E30" s="1" t="s">
        <v>95</v>
      </c>
      <c r="F30" s="1" t="s">
        <v>94</v>
      </c>
    </row>
    <row r="31" spans="1:6" ht="31.2" x14ac:dyDescent="0.3">
      <c r="A31" s="16">
        <f t="shared" si="6"/>
        <v>0.63541666666666652</v>
      </c>
      <c r="B31" s="16">
        <f t="shared" si="7"/>
        <v>0.64583333333333315</v>
      </c>
      <c r="C31" s="10">
        <f>+A31+Schedule!$D$7</f>
        <v>0.92708333333333326</v>
      </c>
      <c r="D31" s="10">
        <f>+B31+Schedule!$D$7</f>
        <v>0.93749999999999978</v>
      </c>
      <c r="E31" s="1" t="s">
        <v>51</v>
      </c>
      <c r="F31" s="1" t="s">
        <v>50</v>
      </c>
    </row>
    <row r="33" spans="1:6" x14ac:dyDescent="0.3">
      <c r="A33" s="14" t="s">
        <v>166</v>
      </c>
      <c r="B33" s="38"/>
      <c r="C33" s="38"/>
      <c r="D33" s="39"/>
      <c r="E33" s="76" t="s">
        <v>117</v>
      </c>
      <c r="F33" s="76"/>
    </row>
    <row r="34" spans="1:6" x14ac:dyDescent="0.3">
      <c r="A34" s="74" t="s">
        <v>185</v>
      </c>
      <c r="B34" s="75"/>
      <c r="C34" s="74" t="s">
        <v>186</v>
      </c>
      <c r="D34" s="75"/>
      <c r="E34" s="77"/>
      <c r="F34" s="77"/>
    </row>
    <row r="35" spans="1:6" x14ac:dyDescent="0.3">
      <c r="A35" s="1" t="s">
        <v>118</v>
      </c>
      <c r="B35" s="1" t="s">
        <v>119</v>
      </c>
      <c r="C35" s="1" t="s">
        <v>118</v>
      </c>
      <c r="D35" s="1" t="s">
        <v>119</v>
      </c>
      <c r="E35" s="11" t="s">
        <v>120</v>
      </c>
      <c r="F35" s="11" t="s">
        <v>0</v>
      </c>
    </row>
    <row r="36" spans="1:6" ht="46.8" x14ac:dyDescent="0.3">
      <c r="A36" s="16">
        <v>0.64583333333333337</v>
      </c>
      <c r="B36" s="16">
        <f>+A36+(15/1440)</f>
        <v>0.65625</v>
      </c>
      <c r="C36" s="10">
        <f>+A36+Schedule!$D$7</f>
        <v>0.9375</v>
      </c>
      <c r="D36" s="10">
        <f>+B36+Schedule!$D$7</f>
        <v>0.94791666666666674</v>
      </c>
      <c r="E36" s="1" t="s">
        <v>49</v>
      </c>
      <c r="F36" s="2" t="s">
        <v>48</v>
      </c>
    </row>
    <row r="37" spans="1:6" ht="46.8" x14ac:dyDescent="0.3">
      <c r="A37" s="16">
        <f>+B36</f>
        <v>0.65625</v>
      </c>
      <c r="B37" s="16">
        <f>+A37+(15/1440)</f>
        <v>0.66666666666666663</v>
      </c>
      <c r="C37" s="10">
        <f>+A37+Schedule!$D$7</f>
        <v>0.94791666666666674</v>
      </c>
      <c r="D37" s="10">
        <f>+B37+Schedule!$D$7</f>
        <v>0.95833333333333326</v>
      </c>
      <c r="E37" s="1" t="s">
        <v>56</v>
      </c>
      <c r="F37" s="2" t="s">
        <v>158</v>
      </c>
    </row>
    <row r="38" spans="1:6" ht="31.2" x14ac:dyDescent="0.3">
      <c r="A38" s="16">
        <f t="shared" ref="A38:A39" si="8">+B37</f>
        <v>0.66666666666666663</v>
      </c>
      <c r="B38" s="16">
        <f t="shared" ref="B38:B39" si="9">+A38+(15/1440)</f>
        <v>0.67708333333333326</v>
      </c>
      <c r="C38" s="10">
        <f>+A38+Schedule!$D$7</f>
        <v>0.95833333333333326</v>
      </c>
      <c r="D38" s="10">
        <f>+B38+Schedule!$D$7</f>
        <v>0.96875</v>
      </c>
      <c r="E38" s="1" t="s">
        <v>61</v>
      </c>
      <c r="F38" s="2" t="s">
        <v>159</v>
      </c>
    </row>
    <row r="39" spans="1:6" ht="31.2" x14ac:dyDescent="0.3">
      <c r="A39" s="16">
        <f t="shared" si="8"/>
        <v>0.67708333333333326</v>
      </c>
      <c r="B39" s="16">
        <f t="shared" si="9"/>
        <v>0.68749999999999989</v>
      </c>
      <c r="C39" s="10">
        <f>+A39+Schedule!$D$7</f>
        <v>0.96875</v>
      </c>
      <c r="D39" s="10">
        <f>+B39+Schedule!$D$7</f>
        <v>0.97916666666666652</v>
      </c>
      <c r="E39" s="1" t="s">
        <v>63</v>
      </c>
      <c r="F39" s="2" t="s">
        <v>62</v>
      </c>
    </row>
    <row r="41" spans="1:6" x14ac:dyDescent="0.3">
      <c r="A41" s="14" t="s">
        <v>167</v>
      </c>
      <c r="B41" s="38"/>
      <c r="C41" s="38"/>
      <c r="D41" s="39"/>
      <c r="E41" s="76" t="s">
        <v>117</v>
      </c>
      <c r="F41" s="76"/>
    </row>
    <row r="42" spans="1:6" x14ac:dyDescent="0.3">
      <c r="A42" s="74" t="s">
        <v>185</v>
      </c>
      <c r="B42" s="75"/>
      <c r="C42" s="74" t="s">
        <v>186</v>
      </c>
      <c r="D42" s="75"/>
      <c r="E42" s="77"/>
      <c r="F42" s="77"/>
    </row>
    <row r="43" spans="1:6" x14ac:dyDescent="0.3">
      <c r="A43" s="1" t="s">
        <v>118</v>
      </c>
      <c r="B43" s="1" t="s">
        <v>119</v>
      </c>
      <c r="C43" s="1" t="s">
        <v>118</v>
      </c>
      <c r="D43" s="1" t="s">
        <v>119</v>
      </c>
      <c r="E43" s="11" t="s">
        <v>120</v>
      </c>
      <c r="F43" s="11" t="s">
        <v>0</v>
      </c>
    </row>
    <row r="44" spans="1:6" ht="62.4" x14ac:dyDescent="0.3">
      <c r="A44" s="16">
        <v>0.6875</v>
      </c>
      <c r="B44" s="16">
        <f>+A44+(15/1440)</f>
        <v>0.69791666666666663</v>
      </c>
      <c r="C44" s="10">
        <f>+A44+Schedule!$D$7</f>
        <v>0.97916666666666674</v>
      </c>
      <c r="D44" s="10">
        <f>+B44+Schedule!$D$7</f>
        <v>0.98958333333333326</v>
      </c>
      <c r="E44" s="1" t="s">
        <v>126</v>
      </c>
      <c r="F44" s="1" t="s">
        <v>125</v>
      </c>
    </row>
    <row r="45" spans="1:6" ht="31.2" x14ac:dyDescent="0.3">
      <c r="A45" s="16">
        <f>+B44</f>
        <v>0.69791666666666663</v>
      </c>
      <c r="B45" s="16">
        <f>+A45+(15/1440)</f>
        <v>0.70833333333333326</v>
      </c>
      <c r="C45" s="10">
        <f>+A45+Schedule!$D$7</f>
        <v>0.98958333333333326</v>
      </c>
      <c r="D45" s="10">
        <f>+B45+Schedule!$D$7</f>
        <v>1</v>
      </c>
      <c r="E45" s="1" t="s">
        <v>44</v>
      </c>
      <c r="F45" s="2" t="s">
        <v>160</v>
      </c>
    </row>
    <row r="46" spans="1:6" x14ac:dyDescent="0.3">
      <c r="A46" s="16">
        <f t="shared" ref="A46:A47" si="10">+B45</f>
        <v>0.70833333333333326</v>
      </c>
      <c r="B46" s="16">
        <f t="shared" ref="B46:B47" si="11">+A46+(15/1440)</f>
        <v>0.71874999999999989</v>
      </c>
      <c r="C46" s="10">
        <f>+A46+Schedule!$D$7</f>
        <v>1</v>
      </c>
      <c r="D46" s="10">
        <f>+B46+Schedule!$D$7</f>
        <v>1.0104166666666665</v>
      </c>
      <c r="E46" s="1" t="s">
        <v>52</v>
      </c>
      <c r="F46" s="2" t="s">
        <v>161</v>
      </c>
    </row>
    <row r="47" spans="1:6" ht="31.2" x14ac:dyDescent="0.3">
      <c r="A47" s="16">
        <f t="shared" si="10"/>
        <v>0.71874999999999989</v>
      </c>
      <c r="B47" s="16">
        <f t="shared" si="11"/>
        <v>0.72916666666666652</v>
      </c>
      <c r="C47" s="10">
        <f>+A47+Schedule!$D$7</f>
        <v>1.0104166666666665</v>
      </c>
      <c r="D47" s="10">
        <f>+B47+Schedule!$D$7</f>
        <v>1.0208333333333333</v>
      </c>
      <c r="E47" s="1" t="s">
        <v>69</v>
      </c>
      <c r="F47" s="2" t="s">
        <v>68</v>
      </c>
    </row>
    <row r="49" spans="1:6" x14ac:dyDescent="0.3">
      <c r="A49" s="14" t="s">
        <v>168</v>
      </c>
      <c r="B49" s="38"/>
      <c r="C49" s="38"/>
      <c r="D49" s="39"/>
      <c r="E49" s="76" t="s">
        <v>117</v>
      </c>
      <c r="F49" s="76"/>
    </row>
    <row r="50" spans="1:6" x14ac:dyDescent="0.3">
      <c r="A50" s="74" t="s">
        <v>185</v>
      </c>
      <c r="B50" s="75"/>
      <c r="C50" s="74" t="s">
        <v>186</v>
      </c>
      <c r="D50" s="75"/>
      <c r="E50" s="77"/>
      <c r="F50" s="77"/>
    </row>
    <row r="51" spans="1:6" x14ac:dyDescent="0.3">
      <c r="A51" s="1" t="s">
        <v>118</v>
      </c>
      <c r="B51" s="1" t="s">
        <v>119</v>
      </c>
      <c r="C51" s="1" t="s">
        <v>118</v>
      </c>
      <c r="D51" s="1" t="s">
        <v>119</v>
      </c>
      <c r="E51" s="11" t="s">
        <v>120</v>
      </c>
      <c r="F51" s="11" t="s">
        <v>0</v>
      </c>
    </row>
    <row r="52" spans="1:6" ht="31.2" x14ac:dyDescent="0.3">
      <c r="A52" s="16">
        <f>+B47</f>
        <v>0.72916666666666652</v>
      </c>
      <c r="B52" s="16">
        <f>+A52+(15/1440)</f>
        <v>0.73958333333333315</v>
      </c>
      <c r="C52" s="10">
        <f>+A52+Schedule!$D$7</f>
        <v>1.0208333333333333</v>
      </c>
      <c r="D52" s="10">
        <f>+B52+Schedule!$D$7</f>
        <v>1.0312499999999998</v>
      </c>
      <c r="E52" s="1" t="s">
        <v>27</v>
      </c>
      <c r="F52" s="2" t="s">
        <v>146</v>
      </c>
    </row>
    <row r="53" spans="1:6" ht="31.2" x14ac:dyDescent="0.3">
      <c r="A53" s="16">
        <f>+B52</f>
        <v>0.73958333333333315</v>
      </c>
      <c r="B53" s="16">
        <f>+A53+(15/1440)</f>
        <v>0.74999999999999978</v>
      </c>
      <c r="C53" s="10">
        <f>+A53+Schedule!$D$7</f>
        <v>1.0312499999999998</v>
      </c>
      <c r="D53" s="10">
        <f>+B53+Schedule!$D$7</f>
        <v>1.0416666666666665</v>
      </c>
      <c r="E53" s="1" t="s">
        <v>60</v>
      </c>
      <c r="F53" s="2" t="s">
        <v>147</v>
      </c>
    </row>
    <row r="54" spans="1:6" x14ac:dyDescent="0.3">
      <c r="A54" s="16">
        <f t="shared" ref="A54:A55" si="12">+B53</f>
        <v>0.74999999999999978</v>
      </c>
      <c r="B54" s="16">
        <f t="shared" ref="B54:B55" si="13">+A54+(15/1440)</f>
        <v>0.76041666666666641</v>
      </c>
      <c r="C54" s="10">
        <f>+A54+Schedule!$D$7</f>
        <v>1.0416666666666665</v>
      </c>
      <c r="D54" s="10">
        <f>+B54+Schedule!$D$7</f>
        <v>1.052083333333333</v>
      </c>
      <c r="E54" s="1" t="s">
        <v>64</v>
      </c>
      <c r="F54" s="2" t="s">
        <v>148</v>
      </c>
    </row>
    <row r="55" spans="1:6" ht="31.2" x14ac:dyDescent="0.3">
      <c r="A55" s="16">
        <f t="shared" si="12"/>
        <v>0.76041666666666641</v>
      </c>
      <c r="B55" s="16">
        <f t="shared" si="13"/>
        <v>0.77083333333333304</v>
      </c>
      <c r="C55" s="10">
        <f>+A55+Schedule!$D$7</f>
        <v>1.052083333333333</v>
      </c>
      <c r="D55" s="10">
        <f>+B55+Schedule!$D$7</f>
        <v>1.0624999999999998</v>
      </c>
      <c r="E55" s="1" t="s">
        <v>83</v>
      </c>
      <c r="F55" s="2" t="s">
        <v>149</v>
      </c>
    </row>
  </sheetData>
  <mergeCells count="28">
    <mergeCell ref="A42:B42"/>
    <mergeCell ref="C42:D42"/>
    <mergeCell ref="E41:E42"/>
    <mergeCell ref="F41:F42"/>
    <mergeCell ref="A50:B50"/>
    <mergeCell ref="C50:D50"/>
    <mergeCell ref="E49:E50"/>
    <mergeCell ref="F49:F50"/>
    <mergeCell ref="A26:B26"/>
    <mergeCell ref="C26:D26"/>
    <mergeCell ref="E25:E26"/>
    <mergeCell ref="F25:F26"/>
    <mergeCell ref="A34:B34"/>
    <mergeCell ref="C34:D34"/>
    <mergeCell ref="E33:E34"/>
    <mergeCell ref="F33:F34"/>
    <mergeCell ref="A18:B18"/>
    <mergeCell ref="C18:D18"/>
    <mergeCell ref="E17:E18"/>
    <mergeCell ref="F17:F18"/>
    <mergeCell ref="E9:E10"/>
    <mergeCell ref="F9:F10"/>
    <mergeCell ref="E1:E2"/>
    <mergeCell ref="F1:F2"/>
    <mergeCell ref="A2:B2"/>
    <mergeCell ref="C2:D2"/>
    <mergeCell ref="C10:D10"/>
    <mergeCell ref="A10:B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82ED1-C589-420A-827F-ABA5E1F9381F}">
  <sheetPr>
    <pageSetUpPr fitToPage="1"/>
  </sheetPr>
  <dimension ref="A1:F48"/>
  <sheetViews>
    <sheetView topLeftCell="A37" workbookViewId="0">
      <selection activeCell="A29" sqref="A29"/>
    </sheetView>
  </sheetViews>
  <sheetFormatPr baseColWidth="10" defaultColWidth="11.33203125" defaultRowHeight="15.6" x14ac:dyDescent="0.3"/>
  <cols>
    <col min="1" max="4" width="15.6640625" style="7" customWidth="1"/>
    <col min="5" max="5" width="65.77734375" style="9" bestFit="1" customWidth="1"/>
    <col min="6" max="6" width="83.77734375" style="9" bestFit="1" customWidth="1"/>
    <col min="7" max="16384" width="11.33203125" style="7"/>
  </cols>
  <sheetData>
    <row r="1" spans="1:6" x14ac:dyDescent="0.3">
      <c r="A1" s="12" t="s">
        <v>172</v>
      </c>
      <c r="B1" s="37"/>
      <c r="C1" s="37"/>
      <c r="D1" s="13"/>
      <c r="E1" s="76" t="s">
        <v>117</v>
      </c>
      <c r="F1" s="76"/>
    </row>
    <row r="2" spans="1:6" x14ac:dyDescent="0.3">
      <c r="A2" s="74" t="s">
        <v>185</v>
      </c>
      <c r="B2" s="75"/>
      <c r="C2" s="74" t="s">
        <v>186</v>
      </c>
      <c r="D2" s="75"/>
      <c r="E2" s="77"/>
      <c r="F2" s="77"/>
    </row>
    <row r="3" spans="1:6" x14ac:dyDescent="0.3">
      <c r="A3" s="3" t="s">
        <v>118</v>
      </c>
      <c r="B3" s="3" t="s">
        <v>119</v>
      </c>
      <c r="C3" s="3" t="s">
        <v>118</v>
      </c>
      <c r="D3" s="3" t="s">
        <v>119</v>
      </c>
      <c r="E3" s="1" t="s">
        <v>120</v>
      </c>
      <c r="F3" s="1" t="s">
        <v>0</v>
      </c>
    </row>
    <row r="4" spans="1:6" ht="31.2" x14ac:dyDescent="0.3">
      <c r="A4" s="8">
        <v>0.4375</v>
      </c>
      <c r="B4" s="8">
        <f>+A4+(15/1440)</f>
        <v>0.44791666666666669</v>
      </c>
      <c r="C4" s="10">
        <f>+A4+Schedule!$D$7</f>
        <v>0.72916666666666674</v>
      </c>
      <c r="D4" s="10">
        <f>+B4+Schedule!$D$7</f>
        <v>0.73958333333333337</v>
      </c>
      <c r="E4" s="1" t="s">
        <v>13</v>
      </c>
      <c r="F4" s="2" t="s">
        <v>135</v>
      </c>
    </row>
    <row r="5" spans="1:6" x14ac:dyDescent="0.3">
      <c r="A5" s="8">
        <f>+B4</f>
        <v>0.44791666666666669</v>
      </c>
      <c r="B5" s="8">
        <f>+A5+(15/1440)</f>
        <v>0.45833333333333337</v>
      </c>
      <c r="C5" s="10">
        <f>+A5+Schedule!$D$7</f>
        <v>0.73958333333333337</v>
      </c>
      <c r="D5" s="10">
        <f>+B5+Schedule!$D$7</f>
        <v>0.75</v>
      </c>
      <c r="E5" s="1" t="s">
        <v>122</v>
      </c>
      <c r="F5" s="2" t="s">
        <v>136</v>
      </c>
    </row>
    <row r="6" spans="1:6" ht="31.2" x14ac:dyDescent="0.3">
      <c r="A6" s="8">
        <f t="shared" ref="A6:A7" si="0">+B5</f>
        <v>0.45833333333333337</v>
      </c>
      <c r="B6" s="8">
        <f t="shared" ref="B6:B7" si="1">+A6+(15/1440)</f>
        <v>0.46875000000000006</v>
      </c>
      <c r="C6" s="10">
        <f>+A6+Schedule!$D$7</f>
        <v>0.75</v>
      </c>
      <c r="D6" s="10">
        <f>+B6+Schedule!$D$7</f>
        <v>0.76041666666666674</v>
      </c>
      <c r="E6" s="1" t="s">
        <v>6</v>
      </c>
      <c r="F6" s="2" t="s">
        <v>5</v>
      </c>
    </row>
    <row r="7" spans="1:6" ht="31.2" x14ac:dyDescent="0.3">
      <c r="A7" s="8">
        <f t="shared" si="0"/>
        <v>0.46875000000000006</v>
      </c>
      <c r="B7" s="8">
        <f t="shared" si="1"/>
        <v>0.47916666666666674</v>
      </c>
      <c r="C7" s="10">
        <f>+A7+Schedule!$D$7</f>
        <v>0.76041666666666674</v>
      </c>
      <c r="D7" s="10">
        <f>+B7+Schedule!$D$7</f>
        <v>0.77083333333333348</v>
      </c>
      <c r="E7" s="1" t="s">
        <v>26</v>
      </c>
      <c r="F7" s="2" t="s">
        <v>137</v>
      </c>
    </row>
    <row r="9" spans="1:6" x14ac:dyDescent="0.3">
      <c r="A9" s="12" t="s">
        <v>188</v>
      </c>
      <c r="B9" s="37"/>
      <c r="C9" s="37"/>
      <c r="D9" s="13"/>
      <c r="E9" s="76" t="s">
        <v>117</v>
      </c>
      <c r="F9" s="76"/>
    </row>
    <row r="10" spans="1:6" x14ac:dyDescent="0.3">
      <c r="A10" s="79" t="s">
        <v>185</v>
      </c>
      <c r="B10" s="79"/>
      <c r="C10" s="79" t="s">
        <v>186</v>
      </c>
      <c r="D10" s="79"/>
      <c r="E10" s="77"/>
      <c r="F10" s="77"/>
    </row>
    <row r="11" spans="1:6" x14ac:dyDescent="0.3">
      <c r="A11" s="3" t="s">
        <v>118</v>
      </c>
      <c r="B11" s="3" t="s">
        <v>119</v>
      </c>
      <c r="C11" s="3" t="s">
        <v>118</v>
      </c>
      <c r="D11" s="3" t="s">
        <v>119</v>
      </c>
      <c r="E11" s="1" t="s">
        <v>120</v>
      </c>
      <c r="F11" s="1" t="s">
        <v>0</v>
      </c>
    </row>
    <row r="12" spans="1:6" ht="31.2" x14ac:dyDescent="0.3">
      <c r="A12" s="8">
        <f>+B7</f>
        <v>0.47916666666666674</v>
      </c>
      <c r="B12" s="10">
        <f>+A12+(15/1440)</f>
        <v>0.48958333333333343</v>
      </c>
      <c r="C12" s="10">
        <f>+A12+Schedule!$D$7</f>
        <v>0.77083333333333348</v>
      </c>
      <c r="D12" s="10">
        <f>+B12+Schedule!$D$7</f>
        <v>0.78125000000000011</v>
      </c>
      <c r="E12" s="40" t="s">
        <v>23</v>
      </c>
      <c r="F12" s="41" t="s">
        <v>130</v>
      </c>
    </row>
    <row r="13" spans="1:6" x14ac:dyDescent="0.3">
      <c r="A13" s="8">
        <f t="shared" ref="A13" si="2">+B12</f>
        <v>0.48958333333333343</v>
      </c>
      <c r="B13" s="10">
        <f t="shared" ref="B13:B15" si="3">+A13+(15/1440)</f>
        <v>0.50000000000000011</v>
      </c>
      <c r="C13" s="10">
        <f>+A13+Schedule!$D$7</f>
        <v>0.78125000000000011</v>
      </c>
      <c r="D13" s="10">
        <f>+B13+Schedule!$D$7</f>
        <v>0.79166666666666674</v>
      </c>
      <c r="E13" s="1" t="s">
        <v>14</v>
      </c>
      <c r="F13" s="2" t="s">
        <v>133</v>
      </c>
    </row>
    <row r="14" spans="1:6" ht="31.2" x14ac:dyDescent="0.3">
      <c r="A14" s="8">
        <f>+B13</f>
        <v>0.50000000000000011</v>
      </c>
      <c r="B14" s="10">
        <f t="shared" si="3"/>
        <v>0.51041666666666674</v>
      </c>
      <c r="C14" s="10">
        <f>+A14+Schedule!$D$7</f>
        <v>0.79166666666666674</v>
      </c>
      <c r="D14" s="10">
        <f>+B14+Schedule!$D$7</f>
        <v>0.80208333333333348</v>
      </c>
      <c r="E14" s="1" t="s">
        <v>19</v>
      </c>
      <c r="F14" s="1" t="s">
        <v>18</v>
      </c>
    </row>
    <row r="15" spans="1:6" x14ac:dyDescent="0.3">
      <c r="A15" s="8">
        <f>+B14</f>
        <v>0.51041666666666674</v>
      </c>
      <c r="B15" s="10">
        <f t="shared" si="3"/>
        <v>0.52083333333333337</v>
      </c>
      <c r="C15" s="10">
        <f>+A15+Schedule!$D$7</f>
        <v>0.80208333333333348</v>
      </c>
      <c r="D15" s="10">
        <f>+B15+Schedule!$D$7</f>
        <v>0.8125</v>
      </c>
      <c r="E15" s="40" t="s">
        <v>17</v>
      </c>
      <c r="F15" s="41" t="s">
        <v>129</v>
      </c>
    </row>
    <row r="17" spans="1:6" x14ac:dyDescent="0.3">
      <c r="A17" s="12" t="s">
        <v>173</v>
      </c>
      <c r="B17" s="37"/>
      <c r="C17" s="37"/>
      <c r="D17" s="13"/>
      <c r="E17" s="76" t="s">
        <v>117</v>
      </c>
      <c r="F17" s="76"/>
    </row>
    <row r="18" spans="1:6" x14ac:dyDescent="0.3">
      <c r="A18" s="74" t="s">
        <v>185</v>
      </c>
      <c r="B18" s="75"/>
      <c r="C18" s="74" t="s">
        <v>186</v>
      </c>
      <c r="D18" s="75"/>
      <c r="E18" s="77"/>
      <c r="F18" s="77"/>
    </row>
    <row r="19" spans="1:6" x14ac:dyDescent="0.3">
      <c r="A19" s="3" t="s">
        <v>118</v>
      </c>
      <c r="B19" s="3" t="s">
        <v>119</v>
      </c>
      <c r="C19" s="3" t="s">
        <v>118</v>
      </c>
      <c r="D19" s="3" t="s">
        <v>119</v>
      </c>
      <c r="E19" s="1" t="s">
        <v>120</v>
      </c>
      <c r="F19" s="1" t="s">
        <v>0</v>
      </c>
    </row>
    <row r="20" spans="1:6" x14ac:dyDescent="0.3">
      <c r="A20" s="8">
        <v>0.52083333333333337</v>
      </c>
      <c r="B20" s="8">
        <f>+A20+(15/1440)</f>
        <v>0.53125</v>
      </c>
      <c r="C20" s="10">
        <f>+A20+Schedule!$D$7</f>
        <v>0.8125</v>
      </c>
      <c r="D20" s="10">
        <f>+B20+Schedule!$D$7</f>
        <v>0.82291666666666674</v>
      </c>
      <c r="E20" s="1" t="s">
        <v>29</v>
      </c>
      <c r="F20" s="2" t="s">
        <v>28</v>
      </c>
    </row>
    <row r="21" spans="1:6" ht="31.2" x14ac:dyDescent="0.3">
      <c r="A21" s="8">
        <f>+B20</f>
        <v>0.53125</v>
      </c>
      <c r="B21" s="8">
        <f>+A21+(15/1440)</f>
        <v>0.54166666666666663</v>
      </c>
      <c r="C21" s="10">
        <f>+A21+Schedule!$D$7</f>
        <v>0.82291666666666674</v>
      </c>
      <c r="D21" s="10">
        <f>+B21+Schedule!$D$7</f>
        <v>0.83333333333333326</v>
      </c>
      <c r="E21" s="1" t="s">
        <v>36</v>
      </c>
      <c r="F21" s="2" t="s">
        <v>35</v>
      </c>
    </row>
    <row r="22" spans="1:6" ht="31.2" x14ac:dyDescent="0.3">
      <c r="A22" s="8">
        <f t="shared" ref="A22:A23" si="4">+B21</f>
        <v>0.54166666666666663</v>
      </c>
      <c r="B22" s="8">
        <f t="shared" ref="B22:B23" si="5">+A22+(15/1440)</f>
        <v>0.55208333333333326</v>
      </c>
      <c r="C22" s="10">
        <f>+A22+Schedule!$D$7</f>
        <v>0.83333333333333326</v>
      </c>
      <c r="D22" s="10">
        <f>+B22+Schedule!$D$7</f>
        <v>0.84375</v>
      </c>
      <c r="E22" s="1" t="s">
        <v>39</v>
      </c>
      <c r="F22" s="1" t="s">
        <v>150</v>
      </c>
    </row>
    <row r="23" spans="1:6" ht="46.8" x14ac:dyDescent="0.3">
      <c r="A23" s="8">
        <f t="shared" si="4"/>
        <v>0.55208333333333326</v>
      </c>
      <c r="B23" s="8">
        <f t="shared" si="5"/>
        <v>0.56249999999999989</v>
      </c>
      <c r="C23" s="10">
        <f>+A23+Schedule!$D$7</f>
        <v>0.84375</v>
      </c>
      <c r="D23" s="10">
        <f>+B23+Schedule!$D$7</f>
        <v>0.85416666666666652</v>
      </c>
      <c r="E23" s="1" t="s">
        <v>41</v>
      </c>
      <c r="F23" s="1" t="s">
        <v>40</v>
      </c>
    </row>
    <row r="25" spans="1:6" x14ac:dyDescent="0.3">
      <c r="A25" s="12" t="s">
        <v>189</v>
      </c>
      <c r="B25" s="37"/>
      <c r="C25" s="37"/>
      <c r="D25" s="13"/>
      <c r="E25" s="76" t="s">
        <v>117</v>
      </c>
      <c r="F25" s="76"/>
    </row>
    <row r="26" spans="1:6" x14ac:dyDescent="0.3">
      <c r="A26" s="74" t="s">
        <v>185</v>
      </c>
      <c r="B26" s="75"/>
      <c r="C26" s="74" t="s">
        <v>186</v>
      </c>
      <c r="D26" s="75"/>
      <c r="E26" s="77"/>
      <c r="F26" s="77"/>
    </row>
    <row r="27" spans="1:6" x14ac:dyDescent="0.3">
      <c r="A27" s="3" t="s">
        <v>118</v>
      </c>
      <c r="B27" s="3" t="s">
        <v>119</v>
      </c>
      <c r="C27" s="3" t="s">
        <v>118</v>
      </c>
      <c r="D27" s="3" t="s">
        <v>119</v>
      </c>
      <c r="E27" s="1" t="s">
        <v>120</v>
      </c>
      <c r="F27" s="1" t="s">
        <v>0</v>
      </c>
    </row>
    <row r="28" spans="1:6" ht="31.2" x14ac:dyDescent="0.3">
      <c r="A28" s="8">
        <v>0.60416666666666663</v>
      </c>
      <c r="B28" s="8">
        <f>+A28+(15/1440)</f>
        <v>0.61458333333333326</v>
      </c>
      <c r="C28" s="10">
        <f>+A28+Schedule!$D$7</f>
        <v>0.89583333333333326</v>
      </c>
      <c r="D28" s="10">
        <f>+B28+Schedule!$D$7</f>
        <v>0.90625</v>
      </c>
      <c r="E28" s="1" t="s">
        <v>67</v>
      </c>
      <c r="F28" s="1" t="s">
        <v>66</v>
      </c>
    </row>
    <row r="29" spans="1:6" ht="46.8" x14ac:dyDescent="0.3">
      <c r="A29" s="8">
        <f>+B28</f>
        <v>0.61458333333333326</v>
      </c>
      <c r="B29" s="8">
        <f>+A29+(15/1440)</f>
        <v>0.62499999999999989</v>
      </c>
      <c r="C29" s="10">
        <f>+A29+Schedule!$D$7</f>
        <v>0.90625</v>
      </c>
      <c r="D29" s="10">
        <f>+B29+Schedule!$D$7</f>
        <v>0.91666666666666652</v>
      </c>
      <c r="E29" s="1" t="s">
        <v>81</v>
      </c>
      <c r="F29" s="2" t="s">
        <v>183</v>
      </c>
    </row>
    <row r="30" spans="1:6" x14ac:dyDescent="0.3">
      <c r="A30" s="8">
        <f t="shared" ref="A30:A31" si="6">+B29</f>
        <v>0.62499999999999989</v>
      </c>
      <c r="B30" s="8">
        <f t="shared" ref="B30:B31" si="7">+A30+(15/1440)</f>
        <v>0.63541666666666652</v>
      </c>
      <c r="C30" s="10">
        <f>+A30+Schedule!$D$7</f>
        <v>0.91666666666666652</v>
      </c>
      <c r="D30" s="10">
        <f>+B30+Schedule!$D$7</f>
        <v>0.92708333333333326</v>
      </c>
      <c r="E30" s="1" t="s">
        <v>82</v>
      </c>
      <c r="F30" s="2" t="s">
        <v>184</v>
      </c>
    </row>
    <row r="31" spans="1:6" ht="46.8" x14ac:dyDescent="0.3">
      <c r="A31" s="8">
        <f t="shared" si="6"/>
        <v>0.63541666666666652</v>
      </c>
      <c r="B31" s="8">
        <f t="shared" si="7"/>
        <v>0.64583333333333315</v>
      </c>
      <c r="C31" s="10">
        <f>+A31+Schedule!$D$7</f>
        <v>0.92708333333333326</v>
      </c>
      <c r="D31" s="10">
        <f>+B31+Schedule!$D$7</f>
        <v>0.93749999999999978</v>
      </c>
      <c r="E31" s="1" t="s">
        <v>86</v>
      </c>
      <c r="F31" s="1" t="s">
        <v>85</v>
      </c>
    </row>
    <row r="34" spans="1:6" x14ac:dyDescent="0.3">
      <c r="A34" s="12" t="s">
        <v>174</v>
      </c>
      <c r="B34" s="37"/>
      <c r="C34" s="37"/>
      <c r="D34" s="13"/>
      <c r="E34" s="76" t="s">
        <v>117</v>
      </c>
      <c r="F34" s="76"/>
    </row>
    <row r="35" spans="1:6" x14ac:dyDescent="0.3">
      <c r="A35" s="74" t="s">
        <v>185</v>
      </c>
      <c r="B35" s="75"/>
      <c r="C35" s="74" t="s">
        <v>186</v>
      </c>
      <c r="D35" s="75"/>
      <c r="E35" s="77"/>
      <c r="F35" s="77"/>
    </row>
    <row r="36" spans="1:6" x14ac:dyDescent="0.3">
      <c r="A36" s="3" t="s">
        <v>118</v>
      </c>
      <c r="B36" s="3" t="s">
        <v>119</v>
      </c>
      <c r="C36" s="3" t="s">
        <v>118</v>
      </c>
      <c r="D36" s="3" t="s">
        <v>119</v>
      </c>
      <c r="E36" s="11" t="s">
        <v>120</v>
      </c>
      <c r="F36" s="11" t="s">
        <v>0</v>
      </c>
    </row>
    <row r="37" spans="1:6" ht="31.2" x14ac:dyDescent="0.3">
      <c r="A37" s="8">
        <v>0.64583333333333337</v>
      </c>
      <c r="B37" s="8">
        <f>+A37+(15/1440)</f>
        <v>0.65625</v>
      </c>
      <c r="C37" s="10">
        <f>+A37+Schedule!$D$7</f>
        <v>0.9375</v>
      </c>
      <c r="D37" s="10">
        <f>+B37+Schedule!$D$7</f>
        <v>0.94791666666666674</v>
      </c>
      <c r="E37" s="1" t="s">
        <v>75</v>
      </c>
      <c r="F37" s="2" t="s">
        <v>181</v>
      </c>
    </row>
    <row r="38" spans="1:6" ht="31.2" x14ac:dyDescent="0.3">
      <c r="A38" s="8">
        <f t="shared" ref="A38" si="8">+B37</f>
        <v>0.65625</v>
      </c>
      <c r="B38" s="8">
        <f t="shared" ref="B38" si="9">+A38+(15/1440)</f>
        <v>0.66666666666666663</v>
      </c>
      <c r="C38" s="10">
        <f>+A38+Schedule!$D$7</f>
        <v>0.94791666666666674</v>
      </c>
      <c r="D38" s="10">
        <f>+B38+Schedule!$D$7</f>
        <v>0.95833333333333326</v>
      </c>
      <c r="E38" s="1" t="s">
        <v>80</v>
      </c>
      <c r="F38" s="2" t="s">
        <v>182</v>
      </c>
    </row>
    <row r="39" spans="1:6" ht="31.2" x14ac:dyDescent="0.3">
      <c r="A39" s="55">
        <f t="shared" ref="A39" si="10">+B38</f>
        <v>0.66666666666666663</v>
      </c>
      <c r="B39" s="55">
        <f t="shared" ref="B39" si="11">+A39+(15/1440)</f>
        <v>0.67708333333333326</v>
      </c>
      <c r="C39" s="56">
        <f>+A39+Schedule!$D$7</f>
        <v>0.95833333333333326</v>
      </c>
      <c r="D39" s="56">
        <f>+B39+Schedule!$D$7</f>
        <v>0.96875</v>
      </c>
      <c r="E39" s="40" t="s">
        <v>190</v>
      </c>
      <c r="F39" s="41" t="s">
        <v>191</v>
      </c>
    </row>
    <row r="40" spans="1:6" ht="31.2" x14ac:dyDescent="0.3">
      <c r="A40" s="55">
        <f t="shared" ref="A40" si="12">+B39</f>
        <v>0.67708333333333326</v>
      </c>
      <c r="B40" s="55">
        <f t="shared" ref="B40" si="13">+A40+(15/1440)</f>
        <v>0.68749999999999989</v>
      </c>
      <c r="C40" s="56">
        <f>+A40+Schedule!$D$7</f>
        <v>0.96875</v>
      </c>
      <c r="D40" s="56">
        <f>+B40+Schedule!$D$7</f>
        <v>0.97916666666666652</v>
      </c>
      <c r="E40" s="40" t="s">
        <v>93</v>
      </c>
      <c r="F40" s="41" t="s">
        <v>145</v>
      </c>
    </row>
    <row r="42" spans="1:6" x14ac:dyDescent="0.3">
      <c r="A42" s="12" t="s">
        <v>194</v>
      </c>
      <c r="B42" s="37"/>
      <c r="C42" s="37"/>
      <c r="D42" s="13"/>
      <c r="E42" s="76" t="s">
        <v>117</v>
      </c>
      <c r="F42" s="76"/>
    </row>
    <row r="43" spans="1:6" x14ac:dyDescent="0.3">
      <c r="A43" s="74" t="s">
        <v>185</v>
      </c>
      <c r="B43" s="75"/>
      <c r="C43" s="74" t="s">
        <v>186</v>
      </c>
      <c r="D43" s="75"/>
      <c r="E43" s="77"/>
      <c r="F43" s="77"/>
    </row>
    <row r="44" spans="1:6" x14ac:dyDescent="0.3">
      <c r="A44" s="3" t="s">
        <v>118</v>
      </c>
      <c r="B44" s="3" t="s">
        <v>119</v>
      </c>
      <c r="C44" s="3" t="s">
        <v>118</v>
      </c>
      <c r="D44" s="3" t="s">
        <v>119</v>
      </c>
      <c r="E44" s="11" t="s">
        <v>120</v>
      </c>
      <c r="F44" s="11" t="s">
        <v>0</v>
      </c>
    </row>
    <row r="45" spans="1:6" ht="31.2" x14ac:dyDescent="0.3">
      <c r="A45" s="55">
        <f>+B40</f>
        <v>0.68749999999999989</v>
      </c>
      <c r="B45" s="55">
        <f>+A45+(15/1440)</f>
        <v>0.69791666666666652</v>
      </c>
      <c r="C45" s="55">
        <f>+A45+Schedule!$D$7</f>
        <v>0.97916666666666652</v>
      </c>
      <c r="D45" s="55">
        <f>+B45+Schedule!$D$7</f>
        <v>0.98958333333333326</v>
      </c>
      <c r="E45" s="40" t="s">
        <v>196</v>
      </c>
      <c r="F45" s="41" t="s">
        <v>195</v>
      </c>
    </row>
    <row r="46" spans="1:6" ht="31.2" x14ac:dyDescent="0.3">
      <c r="A46" s="55">
        <f t="shared" ref="A46:A47" si="14">+B45</f>
        <v>0.69791666666666652</v>
      </c>
      <c r="B46" s="55">
        <f t="shared" ref="B46" si="15">+A46+(15/1440)</f>
        <v>0.70833333333333315</v>
      </c>
      <c r="C46" s="55">
        <f>+A46+Schedule!$D$7</f>
        <v>0.98958333333333326</v>
      </c>
      <c r="D46" s="55">
        <f>+B46+Schedule!$D$7</f>
        <v>0.99999999999999978</v>
      </c>
      <c r="E46" s="40" t="s">
        <v>197</v>
      </c>
      <c r="F46" s="41" t="s">
        <v>198</v>
      </c>
    </row>
    <row r="47" spans="1:6" ht="31.2" x14ac:dyDescent="0.3">
      <c r="A47" s="55">
        <f t="shared" si="14"/>
        <v>0.70833333333333315</v>
      </c>
      <c r="B47" s="55">
        <f t="shared" ref="B47" si="16">+A47+(15/1440)</f>
        <v>0.71874999999999978</v>
      </c>
      <c r="C47" s="55">
        <f>+A47+Schedule!$D$7</f>
        <v>0.99999999999999978</v>
      </c>
      <c r="D47" s="55">
        <f>+B47+Schedule!$D$7</f>
        <v>1.0104166666666665</v>
      </c>
      <c r="E47" s="40" t="s">
        <v>199</v>
      </c>
      <c r="F47" s="40" t="s">
        <v>200</v>
      </c>
    </row>
    <row r="48" spans="1:6" ht="31.2" x14ac:dyDescent="0.3">
      <c r="A48" s="55">
        <f t="shared" ref="A48" si="17">+B47</f>
        <v>0.71874999999999978</v>
      </c>
      <c r="B48" s="55">
        <f t="shared" ref="B48" si="18">+A48+(15/1440)</f>
        <v>0.72916666666666641</v>
      </c>
      <c r="C48" s="55">
        <f>+A48+Schedule!$D$7</f>
        <v>1.0104166666666665</v>
      </c>
      <c r="D48" s="55">
        <f>+B48+Schedule!$D$7</f>
        <v>1.020833333333333</v>
      </c>
      <c r="E48" s="40" t="s">
        <v>202</v>
      </c>
      <c r="F48" s="40" t="s">
        <v>201</v>
      </c>
    </row>
  </sheetData>
  <mergeCells count="24">
    <mergeCell ref="E42:E43"/>
    <mergeCell ref="F42:F43"/>
    <mergeCell ref="A43:B43"/>
    <mergeCell ref="C43:D43"/>
    <mergeCell ref="A35:B35"/>
    <mergeCell ref="C35:D35"/>
    <mergeCell ref="E34:E35"/>
    <mergeCell ref="F34:F35"/>
    <mergeCell ref="A18:B18"/>
    <mergeCell ref="C18:D18"/>
    <mergeCell ref="E17:E18"/>
    <mergeCell ref="F17:F18"/>
    <mergeCell ref="A26:B26"/>
    <mergeCell ref="C26:D26"/>
    <mergeCell ref="E25:E26"/>
    <mergeCell ref="F25:F26"/>
    <mergeCell ref="A2:B2"/>
    <mergeCell ref="C2:D2"/>
    <mergeCell ref="E1:E2"/>
    <mergeCell ref="F1:F2"/>
    <mergeCell ref="A10:B10"/>
    <mergeCell ref="C10:D10"/>
    <mergeCell ref="E9:E10"/>
    <mergeCell ref="F9:F10"/>
  </mergeCells>
  <pageMargins left="0.70866141732283472" right="0.70866141732283472" top="0.74803149606299213" bottom="0.74803149606299213" header="0.31496062992125984" footer="0.31496062992125984"/>
  <pageSetup scale="58" fitToHeight="2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Schedule</vt:lpstr>
      <vt:lpstr>26 October</vt:lpstr>
      <vt:lpstr>27 October</vt:lpstr>
      <vt:lpstr>28 October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Ernesto</dc:creator>
  <cp:lastModifiedBy>Ernesto Leon</cp:lastModifiedBy>
  <cp:lastPrinted>2022-10-11T14:47:09Z</cp:lastPrinted>
  <dcterms:created xsi:type="dcterms:W3CDTF">2022-10-04T14:56:15Z</dcterms:created>
  <dcterms:modified xsi:type="dcterms:W3CDTF">2022-10-24T11:12:02Z</dcterms:modified>
</cp:coreProperties>
</file>